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cuments\Sargasso\Coronacrisis\"/>
    </mc:Choice>
  </mc:AlternateContent>
  <xr:revisionPtr revIDLastSave="0" documentId="13_ncr:1_{A6338D97-792B-497D-961F-CE6B7A9B575F}" xr6:coauthVersionLast="45" xr6:coauthVersionMax="45" xr10:uidLastSave="{00000000-0000-0000-0000-000000000000}"/>
  <bookViews>
    <workbookView xWindow="-120" yWindow="-120" windowWidth="29040" windowHeight="15840" xr2:uid="{5033003C-B449-4319-8C8C-566864E7D2A6}"/>
  </bookViews>
  <sheets>
    <sheet name="1. Motie mbt zorg" sheetId="10" r:id="rId1"/>
    <sheet name="2. Indieners" sheetId="11" r:id="rId2"/>
    <sheet name="Totaal (2)" sheetId="8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10" l="1"/>
  <c r="U7" i="10"/>
  <c r="E26" i="11"/>
  <c r="E30" i="11"/>
  <c r="E36" i="11"/>
  <c r="E38" i="11"/>
  <c r="E40" i="11"/>
  <c r="E42" i="11"/>
  <c r="E44" i="11"/>
  <c r="E48" i="11"/>
  <c r="E50" i="11"/>
  <c r="E52" i="11"/>
  <c r="E54" i="11"/>
  <c r="E56" i="11"/>
  <c r="E58" i="11"/>
  <c r="E62" i="11"/>
  <c r="E64" i="11"/>
  <c r="E66" i="11"/>
  <c r="E68" i="11"/>
  <c r="E70" i="11"/>
  <c r="E72" i="11"/>
  <c r="E74" i="11"/>
  <c r="E76" i="11"/>
  <c r="AL95" i="11" l="1"/>
  <c r="AJ95" i="11"/>
  <c r="AL94" i="11"/>
  <c r="AJ94" i="11"/>
  <c r="AL93" i="11"/>
  <c r="AJ92" i="11"/>
  <c r="AL91" i="11"/>
  <c r="AJ91" i="11"/>
  <c r="AL90" i="11"/>
  <c r="AJ90" i="11"/>
  <c r="AL89" i="11"/>
  <c r="AJ89" i="11"/>
  <c r="AL88" i="11"/>
  <c r="AJ88" i="11"/>
  <c r="AL87" i="11"/>
  <c r="AJ87" i="11"/>
  <c r="AL86" i="11"/>
  <c r="AJ86" i="11"/>
  <c r="AL85" i="11"/>
  <c r="AJ85" i="11"/>
  <c r="AL84" i="11"/>
  <c r="AJ84" i="11"/>
  <c r="AL83" i="11"/>
  <c r="AJ83" i="11"/>
  <c r="S156" i="10" l="1"/>
  <c r="S155" i="10"/>
  <c r="S154" i="10"/>
  <c r="S152" i="10"/>
  <c r="S151" i="10"/>
  <c r="S150" i="10"/>
  <c r="S149" i="10"/>
  <c r="S148" i="10"/>
  <c r="S147" i="10"/>
  <c r="S146" i="10"/>
  <c r="S145" i="10"/>
  <c r="Q156" i="10"/>
  <c r="Q155" i="10"/>
  <c r="Q153" i="10"/>
  <c r="Q152" i="10"/>
  <c r="Q151" i="10"/>
  <c r="Q150" i="10"/>
  <c r="Q149" i="10"/>
  <c r="Q148" i="10"/>
  <c r="Q147" i="10"/>
  <c r="Q146" i="10"/>
  <c r="Q145" i="10"/>
  <c r="S144" i="10"/>
  <c r="Q144" i="10"/>
  <c r="U8" i="10"/>
  <c r="U4" i="10"/>
  <c r="U5" i="10"/>
  <c r="U2" i="10"/>
  <c r="U3" i="10"/>
  <c r="F3" i="10"/>
  <c r="D6" i="10"/>
  <c r="D5" i="10"/>
  <c r="D4" i="10"/>
  <c r="L27" i="8" l="1"/>
  <c r="K27" i="8"/>
  <c r="J27" i="8"/>
  <c r="M26" i="8"/>
  <c r="K26" i="8"/>
  <c r="J26" i="8"/>
  <c r="M25" i="8"/>
  <c r="L25" i="8"/>
  <c r="J25" i="8"/>
  <c r="M24" i="8"/>
  <c r="L24" i="8"/>
  <c r="K24" i="8"/>
  <c r="M20" i="8"/>
  <c r="L20" i="8"/>
  <c r="M19" i="8"/>
  <c r="L19" i="8"/>
  <c r="M18" i="8"/>
  <c r="L18" i="8"/>
  <c r="M17" i="8"/>
  <c r="L17" i="8"/>
  <c r="X12" i="8"/>
  <c r="X11" i="8"/>
  <c r="X10" i="8"/>
  <c r="X9" i="8"/>
  <c r="J5" i="8"/>
</calcChain>
</file>

<file path=xl/sharedStrings.xml><?xml version="1.0" encoding="utf-8"?>
<sst xmlns="http://schemas.openxmlformats.org/spreadsheetml/2006/main" count="2779" uniqueCount="259">
  <si>
    <t>Coalitie</t>
  </si>
  <si>
    <t>Voor</t>
  </si>
  <si>
    <t>Tegen</t>
  </si>
  <si>
    <t>Overige partijen</t>
  </si>
  <si>
    <t>Resultaat</t>
  </si>
  <si>
    <t>Gewijzigde motie van het lid Azarkan over een brede doorlichting waarin alle uitvoeringsdiensten worden getoetst op beroepsmatig discrimineren</t>
  </si>
  <si>
    <t>D66</t>
  </si>
  <si>
    <t>GroenLinks</t>
  </si>
  <si>
    <t>SP</t>
  </si>
  <si>
    <t>PvdA</t>
  </si>
  <si>
    <t>PvdD</t>
  </si>
  <si>
    <t>50PLUS</t>
  </si>
  <si>
    <t>DENK</t>
  </si>
  <si>
    <t>Groep Krol/vKA</t>
  </si>
  <si>
    <t>Verworpen</t>
  </si>
  <si>
    <t>VVD</t>
  </si>
  <si>
    <t>PVV</t>
  </si>
  <si>
    <t>CDA</t>
  </si>
  <si>
    <t>SGP</t>
  </si>
  <si>
    <t>FvD</t>
  </si>
  <si>
    <t>Van Haga</t>
  </si>
  <si>
    <t>CU</t>
  </si>
  <si>
    <t>Aangenomen</t>
  </si>
  <si>
    <t>Aantal keren dat coalitiepartijen niet eensgezind stemden</t>
  </si>
  <si>
    <t>Totaal stemmingen</t>
  </si>
  <si>
    <t>Motie van de leden Ellemeet en Asscher over de inkomenspositie van zzp’ers in de culturele sector sinds de coronacrisis</t>
  </si>
  <si>
    <t>Bij de stemming vergisten VVD en CU zich. CU had handen niet opgestoken maar wil voor zijn. VVD was genoteerd als voor maar wil tegen zijn</t>
  </si>
  <si>
    <t>Motie van het lid Asscher c.s. over een herstelpakket voor de kunst- en cultuursector</t>
  </si>
  <si>
    <t>Tweede Kamer Stemmingen 2 juli 2020</t>
  </si>
  <si>
    <t>Motie van het lid Kröger over het overeind houden van de capaciteit, de dienstverlening en de investeringen op de middellange termijn</t>
  </si>
  <si>
    <t>Gewijzigde motie van het lid Dik-Faber c.s. over immateriële schade op een rechtvaardige wijze vergoeden t.v.v. 35250-31</t>
  </si>
  <si>
    <t>Gewijzigde motie van het lid Van Raan over bij voorstellen uit de Green Deal rekening houden met welvaart in brede zin (t.v.v. 35377-8)</t>
  </si>
  <si>
    <t>Gewijzigde motie van het lid Rudmer Heerema over alle VO-scholen volledig open laten gaan na de zomervakantie (35300-VIII-190)</t>
  </si>
  <si>
    <t>voor</t>
  </si>
  <si>
    <t>tegen</t>
  </si>
  <si>
    <t>Motie van het lid Westerveld over duidelijke communicatie over de vervallen mondkapjesverplichting in het leerlingenvervoer</t>
  </si>
  <si>
    <t xml:space="preserve">Gewijzigde motie van Asscher en Jetten over overheidsopdrachten alleen voor organisaties en bedrijven met een stevig antidiscriminatiebeleid </t>
  </si>
  <si>
    <t>Motie van het lid Wilders over uitspreken dat Nederlanders geen racisten zijn</t>
  </si>
  <si>
    <t>Motie van het lid Azarkan c.s. over van 1 juli een nationale vrije dag maken</t>
  </si>
  <si>
    <t>Gewijzigde motie van de leden Azarkan en Jetten over aanstellen van een Nationaal Coördinator Discriminatiebestrijding t.v.v. 30950-195</t>
  </si>
  <si>
    <t>VVD vergiste zich en meldde "geacht tegen te hebben gestemd"</t>
  </si>
  <si>
    <t>Motie van het lid Azarkan over uitspreken dat Zwarte Piet een kwetsende karikatuur is</t>
  </si>
  <si>
    <t>Motie van het lid Azarkan over onderzoek naar microagressie en institutioneel racisme in het hoger onderwijs</t>
  </si>
  <si>
    <t>Motie van het lid Azarkan over een toets op beroepsmatige discriminatie en etnisch profileren bij de rijksoverheid</t>
  </si>
  <si>
    <t>Motie van het lid Klaver c.s. over onderzoeken hoe het gebruik van risicoprofielen bijdraagt aan etnisch profileren</t>
  </si>
  <si>
    <t>Motie van het lid El Yassini over een bredere invulling van het diversiteitsbeleid</t>
  </si>
  <si>
    <t>Motie van het lid Kröger over het opnemen van de recyclebaarheid van kleding en schoenen in de aanbestedingsregels</t>
  </si>
  <si>
    <t>Gewijzigde motie van Westerveld c.s. over betere balans tussen middelen voor strategisch en voor ongebonden onderzoek bij NWO</t>
  </si>
  <si>
    <t>Motie van het lid Van der Molen over de communicatie van hogeronderwijsinstellingen buiten onderwijstijd primair in het Nederlands</t>
  </si>
  <si>
    <t>Motie van de leden Van den Berge en Jasper van Dijk over een passende oplossing voor de "ondertussen"-groep</t>
  </si>
  <si>
    <t>Motie van het lid Van den Berge over aansluiten bij de wensen, ambities, kennis en kunde van de individuele inburgeraar</t>
  </si>
  <si>
    <t>Motie van het lid Paternotte c.s. over een pilot met de inzet van gespecialiseerde rechercheurs</t>
  </si>
  <si>
    <t>Motie van het lid Bisschop over inrichten van speciale eenheden voor het aanpakken van antisemitisme</t>
  </si>
  <si>
    <t>Gewijzigde motie van  Diertens over gemeenschappelijk Koninkrijksorgaan om CAS-eilanden sociaal-economisch sterker en weerbaarder te maken</t>
  </si>
  <si>
    <t>Motie van Wiersma en Westerveld over terugvordering van een deel van studievoorschotmiddelen als een goedgekeurd kwaliteitsplan ontbreekt</t>
  </si>
  <si>
    <t>X</t>
  </si>
  <si>
    <t>Gewijzigde motie van het lid Kröger over een pilot over de toxiciteitsdruk in kwetsbare gebieden (t.v.v. 28089-175)</t>
  </si>
  <si>
    <t>Motie van het lid Paternotte over een uitsterfbeleid voor nachtslots</t>
  </si>
  <si>
    <t>Van Haga: Sorry, ik heb een fout gemaakt bij de motie op stuk nr. 7 (35505). Daar wil ik tegen hebben gestemd.</t>
  </si>
  <si>
    <t>Motie van het lid Nijboer over de vakbonden erbij betrekken met het oog op de arbeidsomstandigheden</t>
  </si>
  <si>
    <t>Motie van het lid Nijboer over een bijdrage van brandstofhandelaren en leasemaatschappijen</t>
  </si>
  <si>
    <t>Motie van het lid Bruins over geen uitbreiding van Lelystad Airport zonder parlementaire besluitvorming daarover</t>
  </si>
  <si>
    <t>Motie van de leden Stoffer en Slootweg over werknemers tot anderhalf keer modaal zo veel mogelijk ontzien</t>
  </si>
  <si>
    <t>Motie van de leden Van Haga en Baudet over onderzoek naar de kosten van de duurzaamheidseisen</t>
  </si>
  <si>
    <t>Motie van de leden Van Wijngaarden en Van Dam over wet- en regelgeving aanpassen om alternatieve bedrijfsstructuren mogelijk te maken</t>
  </si>
  <si>
    <t>Motie van de leden Groothuizen en Van Nispen over onafhankelijk onderzoek naar de voor- en nadelen van "zelfonderzoek"</t>
  </si>
  <si>
    <t>Motie van het lid Jasper van Dijk c.s. over problemen bij jongeren door de lage uitkering en de zoektermijn inventariseren</t>
  </si>
  <si>
    <t>ChristenUnie</t>
  </si>
  <si>
    <t>Motie van het lid Van Brenk over maatwerk bij toepassing van de kostendelersnorm</t>
  </si>
  <si>
    <t>Motie van het lid Bruins over onderzoeken of een schuldenopkoopfonds kan bijdragen aan economische groei op lange termijn</t>
  </si>
  <si>
    <t>Gewijzigde motie van de leden Westerveld en Diertens t.v.v. 30234-247 over het creëren van een gelijk speelveld voor voetbalclubs</t>
  </si>
  <si>
    <t>Motie van het lid Von Martels c.s. over een overleg tussen de Autoriteit Persoonsgegevens en de betrokken sportinitiatieven</t>
  </si>
  <si>
    <t>Gewijzigde motie van het lid Van den Berg over een nadere analyse van de bevindingen van de Algemene Rekenkamer (t.v.v. 35470-XVI-10)</t>
  </si>
  <si>
    <t>Motie Ouwehand over uitspreken dat vervroegd afvoeren naar slacht en onthouden voedsel geen diervriendelijke maatregelen zijn tegen hittestress</t>
  </si>
  <si>
    <t>Gewijzigde motie van De Groot en Dik-Faber over borgen dat boven de 30 graden buitentemperatuur geen langeafstandstransporten plaatsvinden</t>
  </si>
  <si>
    <t>Motie van het lid De Groot over juridische expertise inwinnen over de mogelijkheden tot uitvoering van de motie over een verbod op glyfosaat</t>
  </si>
  <si>
    <t>Gewijzigde motie van het lid Jetten c.s. over excuses voor de rol van Nederland in het slavernijverleden (t.v.v. 30950-202)</t>
  </si>
  <si>
    <t>Hoofdelijke stemming. Motie verworpen met 69 voor en 75 stemmen tegen. 6 afwezig</t>
  </si>
  <si>
    <t>Motie van het lid Tony van Dijck over geen kapitaalinjectie in Air France-KLM zolang er sprake is van bonussen bij de top</t>
  </si>
  <si>
    <t>Hoofdelijke stemming. Motie aangenomen met 92 voor en 52 stemmen tegen. 6 afwezig</t>
  </si>
  <si>
    <t>Motie van het lid Van der Staaij over niet overgaan tot het vaststellen van de subsidieregeling</t>
  </si>
  <si>
    <t>Motie van het lid Van der Staaij over een besluit over opnieuw verstrekken van subsidie opschorten voor instellingen die weigeren mee te werken</t>
  </si>
  <si>
    <t>Motie van het lid Westerveld c.s. over herkansingsmogelijkheden voor certificaten in het vso</t>
  </si>
  <si>
    <t>Motie van het lid Van Nispen c.s. over de Kamer zo snel mogelijk de gevraagde stukken toesturen inzake de zaak-Poch</t>
  </si>
  <si>
    <t>Motie van Geurts en Harbers over het voorstel voor 3% reductie van ruw eiwitgehalte in het geleverde mengvoer door laten rekenen door het PBL</t>
  </si>
  <si>
    <t>Aantal keren dat partij afweek van een of meer van de andere coalitiepartijen</t>
  </si>
  <si>
    <t>Aantal keren dat partij overeenstemde een of meer van de andere coalitiepartijen</t>
  </si>
  <si>
    <t>Aantal keren dat partij overeenstemde met slechts een van de andere coalitiepartijen</t>
  </si>
  <si>
    <t>Aantal keren eenstemmigheid met met een combinatie van 2 andere partijen</t>
  </si>
  <si>
    <t xml:space="preserve">CDA </t>
  </si>
  <si>
    <t>(percentage van aantal keren dat coalitie niet eensgezind stemde)</t>
  </si>
  <si>
    <t>Aantal keren dat partij als enige afweek van de andere coalitiepartijen</t>
  </si>
  <si>
    <t>(percentage van aantal keren dat coalitiepartijen niet eensgezind stemden)</t>
  </si>
  <si>
    <t>Aantal keren dat partij afweek van een of meer der andere coalitiepartijen</t>
  </si>
  <si>
    <t>Aantal moties waar CU tegen was, anderen voor</t>
  </si>
  <si>
    <t>Aantal moties waar CU voor was, anderen tegen</t>
  </si>
  <si>
    <t>Aantal moties waar VVD voor was, anderen tegen</t>
  </si>
  <si>
    <t>Aantal moties waar VVD tegen was, anderen voor</t>
  </si>
  <si>
    <t>Motie van de leden Kuiken en Bisschop over dit jaar geen sluitende gemeentebegroting toestaan</t>
  </si>
  <si>
    <t>Motie van het lid Van Meenen over onderzoek naar de positie van (boven) regionale voorzieningen</t>
  </si>
  <si>
    <t>Motie van het lid Kwint c.s. over de speciale functie van het huidige Hoenderloo college in de vorm van een school voor speciaal onderwijs behouden</t>
  </si>
  <si>
    <t>Motie van de leden Van Esch en Laçin over de klimaat- en milieugevolgen van de damwand voor verbreding van de A27 bij Amelisweerd</t>
  </si>
  <si>
    <t>Motie van de leden Remco Dijkstra en Stoffer over de dekking van het tekort voor het project ZuidAsDok</t>
  </si>
  <si>
    <t>Motie van de leden Remco Dijkstra en Stoffer over de besluitvorming over MIRT-projecten goed op elkaar afstemmen</t>
  </si>
  <si>
    <t>Motie van Kröger c.s. over coulant omgaan met verhoging van het plafond van de regeling stimulering verkeersveiligheidsmaatregelen 2020-2021</t>
  </si>
  <si>
    <t>Motie van het lid Van Raan over de ontwikkeling van de Nederlandse uitstoot intensief monitoren</t>
  </si>
  <si>
    <t>Motie van Van Raan over tegengaan dat kortetermijnoplossingen voor de huidige economische crisis gaan bijdragen aan fossiele lock-in effecten</t>
  </si>
  <si>
    <t>Motie van het lid Van Raan c.s. over versnelling van CO2-reductie als criterium hanteren</t>
  </si>
  <si>
    <t>Motie van Regterschot en Becker over ketenpartners vragen afspraken na te leven bij besteding van middelen ter bestrijding dak- en thuisloosheid</t>
  </si>
  <si>
    <t>Motie van het lid Yesilgöz-Zegerius over het Nederlanderschap van uitgereisde jihadisten met terugwerkende kracht intrekken</t>
  </si>
  <si>
    <t>Motie van het lid Yesilgöz-Zegerius over de Kamer betrekken als er voornemens zijn Syriegangers, dan wel hun vrouwen of kinderen terug te halen</t>
  </si>
  <si>
    <t>Motie van de leden Van Aalst en Agema over tegengaan van het gebruik van lachgas in verkeerscampagnes meenemen</t>
  </si>
  <si>
    <t>Motie van de leden Ziengs en Remco Dijkstra over een overzicht van de wijze waarop aansprakelijkheid in het verkeer voor fietsers geregeld is</t>
  </si>
  <si>
    <t>Motie van het lid Sjoerdsma c.s. over een strategische dialoog tussen de Verenigde Staten en Rusland</t>
  </si>
  <si>
    <t>Motie van het lid Sjoerdsma c.s. over een vertrouwelijke briefing door de Amerikaanse regering aan de Tweede Kamer</t>
  </si>
  <si>
    <t>Motie van het lid Westerveld over in kaart brengen hoe vaak dwangmaatregelen worden gebruikt</t>
  </si>
  <si>
    <t>Motie van Westerveld c.s. over middels een tweewekelijkse brief de Kamer in het reces op de hoogte houden rondom de sluiting Hoenderloo Groep</t>
  </si>
  <si>
    <t>Motie van de leden Van Nispen en Van Toorenburg over het terugdringen van marktwerking in de forensischezorgsector</t>
  </si>
  <si>
    <t>Motie van de leden Van Toorenburg en Van Nispen over een pas op de plaats ten aanzien van de aanbesteding van de medische zorg</t>
  </si>
  <si>
    <t>Motie van het lid Terpstra over in kaart brengen van de grote locaties waar woningen gebouwd kunnen worden</t>
  </si>
  <si>
    <t>Gewijzigde motie van de leden Koerhuis en Van Eijs over de mogelijkheden voor grootschalige woningbouw in Rijnenburg t.v.v. 32847-658</t>
  </si>
  <si>
    <t>Gewijzigde motie van Van Brenk over intensivering van handhaving en verzwaring van sanctionering bij verkeersovertredingen (t.v.v. 35300-XII-47)</t>
  </si>
  <si>
    <t>totaal</t>
  </si>
  <si>
    <t>Coalitiepartijen</t>
  </si>
  <si>
    <t>Oppositie</t>
  </si>
  <si>
    <t>GL</t>
  </si>
  <si>
    <t>59 voor</t>
  </si>
  <si>
    <t>hoofdelijke stemming</t>
  </si>
  <si>
    <t>Gestemd</t>
  </si>
  <si>
    <t>met handopsteken</t>
  </si>
  <si>
    <t>74 voor</t>
  </si>
  <si>
    <t>76 tegen</t>
  </si>
  <si>
    <t>unaniem aangenomen</t>
  </si>
  <si>
    <t>51 voor</t>
  </si>
  <si>
    <t>99 tegen</t>
  </si>
  <si>
    <t>Motie van het lid Krol c.s. over ook thuiszorgmedewerkers en wijkverpleegkundigen voorzien van de nodige beschermingsmiddelen</t>
  </si>
  <si>
    <t>28 voor</t>
  </si>
  <si>
    <t>122 tegen</t>
  </si>
  <si>
    <t>50Plus</t>
  </si>
  <si>
    <t>Motie van het lid Van Kooten-Arissen c.s. over zorgverleners als blijk van waardering een bonus toekennen</t>
  </si>
  <si>
    <t>Motie van het lid Klaver c.s. over voorkomen dat zorgaanbieders in acute liquiditeitsproblemen belanden</t>
  </si>
  <si>
    <t>Motie van het lid Marijnissen c.s. over alles op alles zetten om zorgverleners veilig hun werk te kunnen laten doen</t>
  </si>
  <si>
    <t>Motie van het lid Krol c.s. over bezien of de groep extra zorgmedewerkers voor langere tijd voor de zorg behouden kan blijven</t>
  </si>
  <si>
    <t>Motie van het lid Wilders c.s. over voldoende beschermingsmaterialen voor alle zorgmedewerkers op de kortst mogelijke termijn</t>
  </si>
  <si>
    <t>25295-220</t>
  </si>
  <si>
    <t>zie ook</t>
  </si>
  <si>
    <t>67 voor</t>
  </si>
  <si>
    <t>69 tegen</t>
  </si>
  <si>
    <t>71 voor</t>
  </si>
  <si>
    <t>73 tegen</t>
  </si>
  <si>
    <t>86 voor</t>
  </si>
  <si>
    <t>64 tegen</t>
  </si>
  <si>
    <t>Motie van het lid Klaver c.s. over een beter salaris voor werknemers in de zorg</t>
  </si>
  <si>
    <t>72 voor</t>
  </si>
  <si>
    <t>72 tegen</t>
  </si>
  <si>
    <t>Motie van het lid Asscher c.s. over compensatie voor zorgmedewerkers voor het verlies van toeslagen</t>
  </si>
  <si>
    <t>70 voor</t>
  </si>
  <si>
    <t>70 tegen</t>
  </si>
  <si>
    <t>Gewijzigde motie van het lid Wilders c.s. over voldoende beschermingsmiddelen voor elke zorgmedewerker op de kortst mogelijke termijn</t>
  </si>
  <si>
    <t>Motie Marijnissen c.s. ruimte geven aan professionele inschatting zorgverleners om gebruik te maken van persoonlijke beschermingsmiddelen</t>
  </si>
  <si>
    <t>Ingediend</t>
  </si>
  <si>
    <t>Moties m.b.t. de zorg /zorgmedewerkers ihkv de coronacrisis</t>
  </si>
  <si>
    <t>Besluit: Aangehouden Bij handopsteken was stemming 75 - 75</t>
  </si>
  <si>
    <t>Wilders vroeg hoodfelijke stemming aan maar dat ging niet door wegens te laag quorum aanwezigen</t>
  </si>
  <si>
    <t>15x Voor</t>
  </si>
  <si>
    <t>Motie van het lid Hijink (SP) over garanderen van voldoende beschermende middelen voor zorgverleners</t>
  </si>
  <si>
    <t>Gestaakt</t>
  </si>
  <si>
    <t>allen unaniem aangenomen</t>
  </si>
  <si>
    <t>hoofdelijke stemmingen</t>
  </si>
  <si>
    <t>66 tegen</t>
  </si>
  <si>
    <t>Motie van het lid Hijink (SP) over maatregelen om te voorkomen dat ziekenhuizen in liquiditeitsproblemen terechtkomen</t>
  </si>
  <si>
    <t>14x Tegen</t>
  </si>
  <si>
    <t>Volledige oppositie heeft 24x voor gestemd</t>
  </si>
  <si>
    <t>en 5x verdeeld</t>
  </si>
  <si>
    <t>Gewijzigde motie van Wilders (PVV) en Asscher (PvdA) over alle middelen inzetten om genoeg IC-capaciteit te bewerkstelligen t.v.v. 25295-131</t>
  </si>
  <si>
    <t>Motie van Kuzu (DENK)over bezien of alle personeelsleden van ziekenhuizen, verpleeghuizen en seniorenhuisvesting getest kunnen worden</t>
  </si>
  <si>
    <t>Sazias (50PLUS), v. Kooten-Arissen, Hijink (SP), v.d. Staaij (SGP), Van Esch (PvdD), Klaver (GL), Kuzu (DENK), Veldman (VVD), Asscher (PvdA)</t>
  </si>
  <si>
    <t>c.s.=</t>
  </si>
  <si>
    <t>Motie van het lid Baudet (FvD) over onlangs gesloten ziekenhuizen als quarantaineziekenhuizen in werking stellen</t>
  </si>
  <si>
    <t>Motie van de leden Wilders en Agema (beiden PVV) over heropenen van gesloten ziekenhuizen</t>
  </si>
  <si>
    <t>Krol</t>
  </si>
  <si>
    <t>Motie betreft</t>
  </si>
  <si>
    <t>financiën</t>
  </si>
  <si>
    <t>capaciteit</t>
  </si>
  <si>
    <t>bescherming</t>
  </si>
  <si>
    <t>zie ook motie Hijink (SP),op 10 maart verworpen</t>
  </si>
  <si>
    <t>beloning</t>
  </si>
  <si>
    <t>zie verder hieronder: op 23 juni verworpen</t>
  </si>
  <si>
    <t>ondersteuning</t>
  </si>
  <si>
    <t>veiligstellen noodzakelijke zorg</t>
  </si>
  <si>
    <t>Aang.</t>
  </si>
  <si>
    <t>Verw.</t>
  </si>
  <si>
    <t>Gest.</t>
  </si>
  <si>
    <t>v</t>
  </si>
  <si>
    <t>Krol, Asscher (PvdA), Kuzu (DENK),  Wilders (PVV),  Baudet (FvD),  Van Hagam  v.d. Staaij (SGP), Ouwehand (PvdD)</t>
  </si>
  <si>
    <t>Motie van het lid Wilders (PVV) c.s. over de IC-capaciteit dusdanig uitbreiden dat er geen tekorten ontstaan</t>
  </si>
  <si>
    <t>Van K-A</t>
  </si>
  <si>
    <t>Groep Krol/van K-A</t>
  </si>
  <si>
    <t>Aantal stemmingen</t>
  </si>
  <si>
    <t>Asscher (PvdA), Marijnissen (SP), v.d. Staaij (SGP), Krol, Van Kooten-Arissen, Ouwehand (PvdD), Azarkan (DENK), Baudet (FvD), Van Haga</t>
  </si>
  <si>
    <t>Asscher (pvdA), Klaver (GL), Marijnissen (SP), Krol, Van Kooten-Arissen, Ouwehand (PvdD), Azarkan (DENK), Baudet (FvD), Van Haga</t>
  </si>
  <si>
    <t>Krol, Ouwehand (PvdD), Segers (CU), v.d. Staaij (SGP), Jetten (D66), Azarkan (DENK), Veldman (VVD), Wilders (PVV), Asscher (PvdA)</t>
  </si>
  <si>
    <t>Hijink (SP), Asscher (PvdA), Krol, Klaver (GL), Wilders (PVV)</t>
  </si>
  <si>
    <t>Motie Marijnissen, Hijink (beiden SP) over zorgdragen dat zorgaanbieders noodzakelijke zorg blijven aanbieden aan zorgbehoevende mensen</t>
  </si>
  <si>
    <t>Motie van Asscher (PvdA) en Wilders (PVV) over mogelijkheden uitwerken om verder op te schalen ten aanzien van het aantal IC-bedden</t>
  </si>
  <si>
    <t>Motie van de leden Asscher (PvdA) en Klaver (GL) over een overzicht van de inzet van capaciteit voor reguliere zorg</t>
  </si>
  <si>
    <t>Van Kooten-Arissen, Azarkan (DENK), Wilders (PVV), Van Haga, v.d. Staaij (SGP), Marijnissen (SP), Baudet (FvD), Asscher (PvdA)</t>
  </si>
  <si>
    <t>Van Haga, v.d. Staaij (SGP), Krol, van Kooten-Arissen, Asscher (PvdA), Marijnissen (SP), Ellemeet (GL)</t>
  </si>
  <si>
    <t>inspraak</t>
  </si>
  <si>
    <t>Jetten (D66), Dijkhoff (VVD), Segers (CU), Asscher (PvdA), Klaver (GL), Pieter Heerma (CDA)</t>
  </si>
  <si>
    <t>Motie van de leden Klaver (GL) en Dijkhoff (VVD) over ic-verpleegkundigen betrekken bij besluitvorming</t>
  </si>
  <si>
    <t>Motie van het lid Wilders (PVV) over gratis beschermingsmiddelen voor zorgmedewerkers en huishoudelijke hulpen</t>
  </si>
  <si>
    <t>Motie 25295-397 van de leden Marijnissen (SP) en Asscher (PvdA) over zorgverleners structureel meer waarderen</t>
  </si>
  <si>
    <t>Motie van het lid Van den Berg (CDA) c.s. over oplossen van knelpunten in de waardering van verpleegkundigen</t>
  </si>
  <si>
    <t>Bergkamp (D66), Veldman (VVD), Dik-Faber (CU)</t>
  </si>
  <si>
    <t>Motie van de leden Marijnissen (SP) en Asscher (PvdA) over een plan voor structurele waardering voor zorgverleners</t>
  </si>
  <si>
    <t>Motie van het lid Marijnissen (SP) c.s. over preventief gebruik van persoonlijke beschermingsmiddelen door alle zorgverleners</t>
  </si>
  <si>
    <t>Motie van het lid Marijnissen (SP) c.s. over structureel beter waarderen van zorgverleners</t>
  </si>
  <si>
    <t>Motie van het lid Wilders (PVV) over structureel een forse salarisverhoging voor zorgmedewerkers</t>
  </si>
  <si>
    <t>Marijnissen (SP), Asscher (PvdA), v.d. Staaij (SGP), Wilders (PVV), v. Kooten-Arissen, Ouwehand (PvdD), v. Brenk (50PLUS, Azarkan (DENK), v. Haga</t>
  </si>
  <si>
    <t>Marijnissen (SP),Wilders (PVV),Klaver (GL),Ouwehand (PvdD),vd. Staaij (SGP),Hiddema (FvD),Azarkan (DENK), v Brenk (50PLUS),v Kooten-Arissen, v Haga</t>
  </si>
  <si>
    <t>Klaver (GL), Asscher (PvdA)</t>
  </si>
  <si>
    <t>Indiener</t>
  </si>
  <si>
    <t>Van Kooten-Arissen</t>
  </si>
  <si>
    <t>Stemming</t>
  </si>
  <si>
    <t>Mede indiener(s)</t>
  </si>
  <si>
    <t>hoofdelijke stemming 59 voor 66 tegen</t>
  </si>
  <si>
    <t>met handopsteken 74 voor 76 tegen</t>
  </si>
  <si>
    <t>met handopsteken 51 voor 99 tegen</t>
  </si>
  <si>
    <t>met handopsteken 28 voor 122 tegen</t>
  </si>
  <si>
    <t>hoofdelijke stemming 67 voor 69 tegen</t>
  </si>
  <si>
    <t>hoofdelijke stemming 70 voor 70 tegen</t>
  </si>
  <si>
    <t>hoofdelijke stemming 71 voor 73 tegen</t>
  </si>
  <si>
    <t>met handopsteken 86 voor 64 tegen</t>
  </si>
  <si>
    <t>hoofdelijke stemming 72 voor 72 tegen</t>
  </si>
  <si>
    <t>met handopsteken 75 voor - 75 tegen; motie wordt aangehouden</t>
  </si>
  <si>
    <t>met handopsteken was stemming 75 voor - 75 tegen; motie wordt aangehouden</t>
  </si>
  <si>
    <t>met handopstelen 75 voor - 75 tegen; motie wordt aangehouden</t>
  </si>
  <si>
    <t>met handopsteken 75 voor - 75 tegen; motie wordt aangehouden; hoofdelijke stemming ging niet door</t>
  </si>
  <si>
    <t>2 - 8</t>
  </si>
  <si>
    <t>4 - 3</t>
  </si>
  <si>
    <t>aantal keren alleen indiener - met mede indieners</t>
  </si>
  <si>
    <t>0 - 3</t>
  </si>
  <si>
    <t>0 - 2</t>
  </si>
  <si>
    <t>0 - 1</t>
  </si>
  <si>
    <t>0 -3</t>
  </si>
  <si>
    <t>1 - 0</t>
  </si>
  <si>
    <t>v. Kooten-Arissen</t>
  </si>
  <si>
    <t>klik hier voor per partij</t>
  </si>
  <si>
    <t>terug naar boven</t>
  </si>
  <si>
    <t>noodzakelijke zorg</t>
  </si>
  <si>
    <t>Indiener +</t>
  </si>
  <si>
    <t>klik</t>
  </si>
  <si>
    <t>hier</t>
  </si>
  <si>
    <t xml:space="preserve"> om terug te gaan</t>
  </si>
  <si>
    <t>zie ook blad 2</t>
  </si>
  <si>
    <t>naar blad 1</t>
  </si>
  <si>
    <t>totaal aantal keren dat partij mede indiener is</t>
  </si>
  <si>
    <t xml:space="preserve"> voor totaal aantal keren dat partij mede indiener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</si>
</sst>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6DD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rgb="FFFFF5D9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EAF3FA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9">
    <xf numFmtId="0" fontId="0" fillId="0" borderId="0" xfId="0"/>
    <xf numFmtId="0" fontId="2" fillId="0" borderId="0" xfId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9" fontId="0" fillId="0" borderId="0" xfId="0" applyNumberFormat="1"/>
    <xf numFmtId="0" fontId="1" fillId="4" borderId="0" xfId="0" applyFont="1" applyFill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1" fillId="6" borderId="0" xfId="0" applyFont="1" applyFill="1"/>
    <xf numFmtId="0" fontId="0" fillId="6" borderId="0" xfId="0" applyFill="1"/>
    <xf numFmtId="0" fontId="1" fillId="7" borderId="0" xfId="0" applyFont="1" applyFill="1"/>
    <xf numFmtId="0" fontId="0" fillId="7" borderId="0" xfId="0" applyFill="1"/>
    <xf numFmtId="0" fontId="3" fillId="0" borderId="0" xfId="0" applyFont="1"/>
    <xf numFmtId="0" fontId="0" fillId="0" borderId="0" xfId="0" applyFill="1"/>
    <xf numFmtId="0" fontId="1" fillId="8" borderId="0" xfId="0" applyFont="1" applyFill="1"/>
    <xf numFmtId="0" fontId="0" fillId="8" borderId="0" xfId="0" applyFill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4" borderId="0" xfId="1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/>
    <xf numFmtId="0" fontId="0" fillId="12" borderId="1" xfId="0" applyFill="1" applyBorder="1" applyAlignment="1">
      <alignment horizontal="center"/>
    </xf>
    <xf numFmtId="0" fontId="0" fillId="11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2" borderId="1" xfId="0" applyFill="1" applyBorder="1"/>
    <xf numFmtId="0" fontId="0" fillId="2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/>
    <xf numFmtId="0" fontId="1" fillId="0" borderId="0" xfId="0" applyFont="1" applyFill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13" borderId="0" xfId="0" applyFill="1"/>
    <xf numFmtId="0" fontId="0" fillId="13" borderId="0" xfId="0" applyFill="1" applyAlignment="1">
      <alignment horizontal="left"/>
    </xf>
    <xf numFmtId="9" fontId="0" fillId="9" borderId="1" xfId="0" applyNumberFormat="1" applyFill="1" applyBorder="1"/>
    <xf numFmtId="9" fontId="0" fillId="11" borderId="1" xfId="0" applyNumberFormat="1" applyFill="1" applyBorder="1"/>
    <xf numFmtId="9" fontId="0" fillId="2" borderId="1" xfId="0" applyNumberFormat="1" applyFill="1" applyBorder="1"/>
    <xf numFmtId="9" fontId="0" fillId="10" borderId="1" xfId="0" applyNumberFormat="1" applyFill="1" applyBorder="1"/>
    <xf numFmtId="0" fontId="0" fillId="3" borderId="0" xfId="0" applyFill="1" applyBorder="1"/>
    <xf numFmtId="0" fontId="0" fillId="2" borderId="0" xfId="0" applyFill="1" applyBorder="1"/>
    <xf numFmtId="9" fontId="0" fillId="0" borderId="0" xfId="0" applyNumberFormat="1" applyFill="1" applyBorder="1" applyAlignment="1">
      <alignment horizontal="center"/>
    </xf>
    <xf numFmtId="0" fontId="3" fillId="0" borderId="0" xfId="0" applyFont="1" applyFill="1" applyBorder="1"/>
    <xf numFmtId="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16" fontId="1" fillId="0" borderId="0" xfId="0" applyNumberFormat="1" applyFont="1" applyFill="1"/>
    <xf numFmtId="0" fontId="3" fillId="0" borderId="0" xfId="0" applyFont="1" applyFill="1"/>
    <xf numFmtId="0" fontId="4" fillId="0" borderId="0" xfId="1" applyFont="1" applyFill="1"/>
    <xf numFmtId="0" fontId="0" fillId="0" borderId="0" xfId="0" applyFont="1" applyFill="1"/>
    <xf numFmtId="16" fontId="0" fillId="0" borderId="0" xfId="0" applyNumberFormat="1" applyFont="1" applyFill="1"/>
    <xf numFmtId="0" fontId="5" fillId="0" borderId="0" xfId="0" applyFont="1" applyFill="1" applyBorder="1"/>
    <xf numFmtId="0" fontId="0" fillId="10" borderId="0" xfId="0" applyFill="1"/>
    <xf numFmtId="0" fontId="0" fillId="10" borderId="0" xfId="0" applyFill="1" applyBorder="1"/>
    <xf numFmtId="9" fontId="0" fillId="10" borderId="0" xfId="0" applyNumberFormat="1" applyFill="1" applyBorder="1"/>
    <xf numFmtId="0" fontId="0" fillId="4" borderId="0" xfId="0" applyFill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3" fillId="4" borderId="0" xfId="0" applyFont="1" applyFill="1" applyBorder="1"/>
    <xf numFmtId="9" fontId="0" fillId="4" borderId="0" xfId="0" applyNumberFormat="1" applyFill="1" applyBorder="1" applyAlignment="1">
      <alignment horizontal="center"/>
    </xf>
    <xf numFmtId="9" fontId="3" fillId="4" borderId="0" xfId="0" applyNumberFormat="1" applyFont="1" applyFill="1" applyBorder="1" applyAlignment="1">
      <alignment horizontal="center"/>
    </xf>
    <xf numFmtId="9" fontId="0" fillId="4" borderId="0" xfId="0" applyNumberFormat="1" applyFont="1" applyFill="1" applyBorder="1" applyAlignment="1">
      <alignment horizontal="center"/>
    </xf>
    <xf numFmtId="0" fontId="3" fillId="10" borderId="0" xfId="0" applyFont="1" applyFill="1"/>
    <xf numFmtId="0" fontId="3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0" fillId="4" borderId="0" xfId="0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0" xfId="1" applyFill="1"/>
    <xf numFmtId="0" fontId="0" fillId="0" borderId="0" xfId="0" applyFill="1" applyBorder="1" applyAlignment="1">
      <alignment horizontal="left"/>
    </xf>
    <xf numFmtId="9" fontId="0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" fontId="1" fillId="0" borderId="0" xfId="0" applyNumberFormat="1" applyFont="1" applyFill="1" applyAlignment="1">
      <alignment horizontal="left"/>
    </xf>
    <xf numFmtId="16" fontId="0" fillId="0" borderId="0" xfId="0" applyNumberFormat="1" applyFont="1" applyFill="1" applyAlignment="1">
      <alignment horizontal="left"/>
    </xf>
    <xf numFmtId="0" fontId="0" fillId="11" borderId="0" xfId="0" applyFill="1"/>
    <xf numFmtId="0" fontId="1" fillId="11" borderId="0" xfId="0" applyFont="1" applyFill="1"/>
    <xf numFmtId="0" fontId="0" fillId="11" borderId="0" xfId="0" applyFill="1" applyBorder="1" applyAlignment="1">
      <alignment horizontal="left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0" fontId="3" fillId="11" borderId="0" xfId="0" applyFont="1" applyFill="1" applyBorder="1"/>
    <xf numFmtId="9" fontId="3" fillId="11" borderId="0" xfId="0" applyNumberFormat="1" applyFont="1" applyFill="1" applyBorder="1" applyAlignment="1">
      <alignment horizontal="center"/>
    </xf>
    <xf numFmtId="9" fontId="0" fillId="11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5" fillId="10" borderId="0" xfId="0" applyFont="1" applyFill="1"/>
    <xf numFmtId="0" fontId="5" fillId="4" borderId="0" xfId="0" applyFont="1" applyFill="1"/>
    <xf numFmtId="0" fontId="0" fillId="0" borderId="0" xfId="0" applyFill="1" applyAlignment="1">
      <alignment horizontal="center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0" fillId="2" borderId="2" xfId="0" applyFill="1" applyBorder="1"/>
    <xf numFmtId="0" fontId="0" fillId="3" borderId="2" xfId="0" applyFill="1" applyBorder="1"/>
    <xf numFmtId="0" fontId="0" fillId="10" borderId="2" xfId="0" applyFill="1" applyBorder="1"/>
    <xf numFmtId="0" fontId="0" fillId="4" borderId="2" xfId="0" applyFill="1" applyBorder="1"/>
    <xf numFmtId="0" fontId="0" fillId="11" borderId="2" xfId="0" applyFill="1" applyBorder="1"/>
    <xf numFmtId="0" fontId="0" fillId="0" borderId="2" xfId="0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3" fillId="4" borderId="2" xfId="0" applyFont="1" applyFill="1" applyBorder="1"/>
    <xf numFmtId="0" fontId="3" fillId="11" borderId="2" xfId="0" applyFont="1" applyFill="1" applyBorder="1"/>
    <xf numFmtId="9" fontId="0" fillId="4" borderId="2" xfId="0" applyNumberFormat="1" applyFill="1" applyBorder="1" applyAlignment="1">
      <alignment horizontal="center"/>
    </xf>
    <xf numFmtId="9" fontId="0" fillId="4" borderId="2" xfId="0" applyNumberFormat="1" applyFont="1" applyFill="1" applyBorder="1" applyAlignment="1">
      <alignment horizontal="center"/>
    </xf>
    <xf numFmtId="9" fontId="3" fillId="11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3" fillId="14" borderId="0" xfId="0" applyFont="1" applyFill="1" applyAlignment="1">
      <alignment horizontal="center"/>
    </xf>
    <xf numFmtId="0" fontId="0" fillId="14" borderId="0" xfId="0" applyFont="1" applyFill="1"/>
    <xf numFmtId="0" fontId="0" fillId="2" borderId="2" xfId="0" applyFont="1" applyFill="1" applyBorder="1"/>
    <xf numFmtId="0" fontId="0" fillId="14" borderId="2" xfId="0" applyFont="1" applyFill="1" applyBorder="1"/>
    <xf numFmtId="0" fontId="3" fillId="14" borderId="0" xfId="0" applyFont="1" applyFill="1"/>
    <xf numFmtId="0" fontId="7" fillId="0" borderId="0" xfId="0" applyFont="1" applyAlignment="1">
      <alignment horizontal="right"/>
    </xf>
    <xf numFmtId="0" fontId="2" fillId="0" borderId="0" xfId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2" fillId="0" borderId="0" xfId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10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0" fillId="4" borderId="2" xfId="0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E7F1F9"/>
      <color rgb="FFEAF3FA"/>
      <color rgb="FFBFDDAB"/>
      <color rgb="FFB9D4ED"/>
      <color rgb="FFCDE4BE"/>
      <color rgb="FFCADFF2"/>
      <color rgb="FFECF5E7"/>
      <color rgb="FFE3EFF9"/>
      <color rgb="FFEFF6FB"/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tweedekamer.nl/kamerstukken/detail?id=2020Z13427&amp;did=2020D28412" TargetMode="External"/><Relationship Id="rId1" Type="http://schemas.openxmlformats.org/officeDocument/2006/relationships/hyperlink" Target="https://www.tweedekamer.nl/kamerstukken/stemmingsuitslagen?fld_tk_subcategorie=Stemmingsuitslagen&amp;fld_tk_categorie=Kamerstukken&amp;Type=Kamerstukken&amp;qry=*&amp;srt=date%3Adesc%3Adate&amp;fromdate=02-07-2020&amp;todate=02-07-2020&amp;fld_prl_kamerstuk=Stemmingsuitslagen&amp;dpp=100&amp;clusterName=Stemmingsuitslag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346E7-3AAA-4CFA-866D-EA8B7F4A4519}">
  <sheetPr>
    <tabColor theme="9" tint="0.39997558519241921"/>
  </sheetPr>
  <dimension ref="A1:AA157"/>
  <sheetViews>
    <sheetView tabSelected="1" workbookViewId="0">
      <pane ySplit="9" topLeftCell="A18" activePane="bottomLeft" state="frozen"/>
      <selection pane="bottomLeft" activeCell="A4" sqref="A4"/>
    </sheetView>
  </sheetViews>
  <sheetFormatPr defaultRowHeight="15" x14ac:dyDescent="0.25"/>
  <cols>
    <col min="1" max="1" width="9.7109375" customWidth="1"/>
    <col min="2" max="2" width="7.85546875" customWidth="1"/>
    <col min="3" max="3" width="129.140625" customWidth="1"/>
    <col min="4" max="6" width="5.28515625" customWidth="1"/>
    <col min="7" max="7" width="3.85546875" customWidth="1"/>
    <col min="8" max="8" width="4.5703125" customWidth="1"/>
    <col min="9" max="10" width="4" style="37" customWidth="1"/>
    <col min="11" max="11" width="3.28515625" style="37" customWidth="1"/>
    <col min="12" max="12" width="1.5703125" style="37" customWidth="1"/>
    <col min="13" max="14" width="9.140625" style="37"/>
    <col min="17" max="17" width="6.28515625" customWidth="1"/>
    <col min="18" max="18" width="1.85546875" style="17" customWidth="1"/>
    <col min="19" max="19" width="7.42578125" customWidth="1"/>
    <col min="20" max="20" width="6.42578125" customWidth="1"/>
    <col min="22" max="22" width="17.85546875" style="17" customWidth="1"/>
    <col min="23" max="23" width="6.28515625" customWidth="1"/>
    <col min="24" max="24" width="5.140625" style="22" customWidth="1"/>
    <col min="25" max="25" width="6.28515625" customWidth="1"/>
  </cols>
  <sheetData>
    <row r="1" spans="1:27" x14ac:dyDescent="0.25">
      <c r="A1" s="2" t="s">
        <v>161</v>
      </c>
      <c r="U1" s="92"/>
      <c r="V1" s="93" t="s">
        <v>181</v>
      </c>
      <c r="W1" s="20" t="s">
        <v>190</v>
      </c>
      <c r="X1" s="20" t="s">
        <v>191</v>
      </c>
      <c r="Y1" s="20" t="s">
        <v>192</v>
      </c>
    </row>
    <row r="2" spans="1:27" x14ac:dyDescent="0.25">
      <c r="A2" s="84" t="s">
        <v>255</v>
      </c>
      <c r="C2" s="1"/>
      <c r="I2"/>
      <c r="J2"/>
      <c r="K2"/>
      <c r="U2" s="92">
        <f>COUNTIF($V$10:$V$153,"bescherming")</f>
        <v>9</v>
      </c>
      <c r="V2" s="92" t="s">
        <v>184</v>
      </c>
      <c r="W2" s="20">
        <v>5</v>
      </c>
      <c r="X2" s="20">
        <v>3</v>
      </c>
      <c r="Y2" s="20">
        <v>1</v>
      </c>
    </row>
    <row r="3" spans="1:27" x14ac:dyDescent="0.25">
      <c r="C3" s="78" t="s">
        <v>198</v>
      </c>
      <c r="D3" s="2">
        <v>29</v>
      </c>
      <c r="F3">
        <f>COUNTIF($C$10:$C$141,"hoofdelijke stemming")</f>
        <v>6</v>
      </c>
      <c r="G3" t="s">
        <v>168</v>
      </c>
      <c r="I3"/>
      <c r="J3"/>
      <c r="K3"/>
      <c r="U3" s="92">
        <f>COUNTIF($V$10:$V$153,"beloning")</f>
        <v>8</v>
      </c>
      <c r="V3" s="92" t="s">
        <v>186</v>
      </c>
      <c r="W3" s="20">
        <v>1</v>
      </c>
      <c r="X3" s="20">
        <v>1</v>
      </c>
      <c r="Y3" s="20">
        <v>6</v>
      </c>
    </row>
    <row r="4" spans="1:27" x14ac:dyDescent="0.25">
      <c r="C4" s="82" t="s">
        <v>22</v>
      </c>
      <c r="D4" s="83">
        <f>COUNTIF($B$10:$B$141,"Aangenomen")</f>
        <v>15</v>
      </c>
      <c r="E4" s="16" t="s">
        <v>167</v>
      </c>
      <c r="I4"/>
      <c r="J4"/>
      <c r="K4"/>
      <c r="U4" s="92">
        <f>COUNTIF($V$10:$V$153,"capaciteit")</f>
        <v>7</v>
      </c>
      <c r="V4" s="92" t="s">
        <v>183</v>
      </c>
      <c r="W4" s="20">
        <v>5</v>
      </c>
      <c r="X4" s="20">
        <v>2</v>
      </c>
      <c r="Y4" s="20"/>
    </row>
    <row r="5" spans="1:27" x14ac:dyDescent="0.25">
      <c r="C5" s="82" t="s">
        <v>14</v>
      </c>
      <c r="D5" s="83">
        <f>COUNTIF($B$10:$B$141,"Verworpen")</f>
        <v>7</v>
      </c>
      <c r="I5"/>
      <c r="J5"/>
      <c r="K5"/>
      <c r="M5" s="55" t="s">
        <v>172</v>
      </c>
      <c r="U5" s="92">
        <f>COUNTIF($V$10:$V$153,"financiën")</f>
        <v>2</v>
      </c>
      <c r="V5" s="92" t="s">
        <v>182</v>
      </c>
      <c r="W5" s="20">
        <v>1</v>
      </c>
      <c r="X5" s="20">
        <v>1</v>
      </c>
      <c r="Y5" s="20"/>
    </row>
    <row r="6" spans="1:27" x14ac:dyDescent="0.25">
      <c r="C6" s="82" t="s">
        <v>166</v>
      </c>
      <c r="D6" s="83">
        <f>COUNTIF($B$10:$B$141,"Gestaakt")</f>
        <v>7</v>
      </c>
      <c r="I6"/>
      <c r="J6"/>
      <c r="K6"/>
      <c r="M6" s="55" t="s">
        <v>173</v>
      </c>
      <c r="U6" s="92">
        <f>COUNTIF($V$10:$V$153,"noodzakelijke zorg")</f>
        <v>1</v>
      </c>
      <c r="V6" s="92" t="s">
        <v>250</v>
      </c>
      <c r="W6" s="20">
        <v>1</v>
      </c>
      <c r="X6" s="20"/>
      <c r="Y6" s="20"/>
    </row>
    <row r="7" spans="1:27" x14ac:dyDescent="0.25">
      <c r="C7" s="82"/>
      <c r="D7" s="83"/>
      <c r="I7"/>
      <c r="J7"/>
      <c r="K7"/>
      <c r="M7" s="55"/>
      <c r="U7" s="92">
        <f>COUNTIF($V$10:$V$153,"inspraak")</f>
        <v>1</v>
      </c>
      <c r="V7" s="92" t="s">
        <v>208</v>
      </c>
      <c r="W7" s="20">
        <v>1</v>
      </c>
      <c r="X7" s="20"/>
      <c r="Y7" s="20"/>
    </row>
    <row r="8" spans="1:27" x14ac:dyDescent="0.25">
      <c r="D8" s="149" t="s">
        <v>123</v>
      </c>
      <c r="E8" s="150"/>
      <c r="F8" s="150"/>
      <c r="G8" s="150"/>
      <c r="H8" s="150"/>
      <c r="I8" s="150"/>
      <c r="J8" s="150"/>
      <c r="K8" s="150"/>
      <c r="M8" s="64" t="s">
        <v>124</v>
      </c>
      <c r="N8" s="1" t="s">
        <v>248</v>
      </c>
      <c r="U8" s="92">
        <f>COUNTIF($V$10:$V$153,"ondersteuning")</f>
        <v>1</v>
      </c>
      <c r="V8" s="92" t="s">
        <v>188</v>
      </c>
      <c r="W8" s="20">
        <v>1</v>
      </c>
      <c r="X8" s="20"/>
      <c r="Y8" s="20"/>
    </row>
    <row r="9" spans="1:27" x14ac:dyDescent="0.25">
      <c r="A9" t="s">
        <v>160</v>
      </c>
      <c r="B9" t="s">
        <v>128</v>
      </c>
      <c r="D9" s="152" t="s">
        <v>164</v>
      </c>
      <c r="E9" s="153"/>
      <c r="F9" s="153"/>
      <c r="G9" s="153"/>
      <c r="H9" s="154" t="s">
        <v>171</v>
      </c>
      <c r="I9" s="155"/>
      <c r="J9" s="155"/>
      <c r="K9" s="155"/>
      <c r="M9" s="156" t="s">
        <v>1</v>
      </c>
      <c r="N9" s="157"/>
      <c r="O9" s="157"/>
      <c r="P9" s="157"/>
      <c r="Q9" s="75"/>
      <c r="R9" s="60"/>
      <c r="S9" s="76"/>
      <c r="T9" s="77" t="s">
        <v>2</v>
      </c>
      <c r="U9" s="68"/>
      <c r="V9" s="93"/>
    </row>
    <row r="10" spans="1:27" x14ac:dyDescent="0.25">
      <c r="A10" s="59">
        <v>43895</v>
      </c>
      <c r="B10" s="59">
        <v>43900</v>
      </c>
      <c r="C10" s="41" t="s">
        <v>165</v>
      </c>
      <c r="D10" s="4"/>
      <c r="E10" s="4"/>
      <c r="F10" s="4"/>
      <c r="G10" s="4"/>
      <c r="H10" s="6" t="s">
        <v>15</v>
      </c>
      <c r="I10" s="6" t="s">
        <v>17</v>
      </c>
      <c r="J10" s="6" t="s">
        <v>6</v>
      </c>
      <c r="K10" s="6" t="s">
        <v>21</v>
      </c>
      <c r="M10" s="66" t="s">
        <v>16</v>
      </c>
      <c r="N10" s="66" t="s">
        <v>8</v>
      </c>
      <c r="O10" s="66" t="s">
        <v>125</v>
      </c>
      <c r="P10" s="66" t="s">
        <v>9</v>
      </c>
      <c r="Q10" s="66" t="s">
        <v>19</v>
      </c>
      <c r="R10" s="37"/>
      <c r="S10" s="9"/>
      <c r="T10" s="9"/>
      <c r="U10" s="9"/>
      <c r="V10" s="94" t="s">
        <v>184</v>
      </c>
      <c r="X10" s="87" t="s">
        <v>14</v>
      </c>
      <c r="AA10" s="17"/>
    </row>
    <row r="11" spans="1:27" x14ac:dyDescent="0.25">
      <c r="A11" s="41"/>
      <c r="B11" s="80" t="s">
        <v>14</v>
      </c>
      <c r="C11" s="41" t="s">
        <v>126</v>
      </c>
      <c r="D11" s="4"/>
      <c r="E11" s="4"/>
      <c r="F11" s="4"/>
      <c r="G11" s="4"/>
      <c r="H11" s="6"/>
      <c r="I11" s="6"/>
      <c r="J11" s="6"/>
      <c r="K11" s="6"/>
      <c r="M11" s="66" t="s">
        <v>11</v>
      </c>
      <c r="N11" s="66" t="s">
        <v>10</v>
      </c>
      <c r="O11" s="65" t="s">
        <v>20</v>
      </c>
      <c r="P11" s="65" t="s">
        <v>196</v>
      </c>
      <c r="Q11" s="65" t="s">
        <v>12</v>
      </c>
      <c r="S11" s="9"/>
      <c r="T11" s="9"/>
      <c r="U11" s="9"/>
      <c r="V11" s="92"/>
      <c r="AA11" s="17"/>
    </row>
    <row r="12" spans="1:27" x14ac:dyDescent="0.25">
      <c r="A12" s="41"/>
      <c r="B12" s="41"/>
      <c r="C12" s="41" t="s">
        <v>169</v>
      </c>
      <c r="D12" s="4"/>
      <c r="E12" s="4"/>
      <c r="F12" s="4"/>
      <c r="G12" s="4"/>
      <c r="H12" s="6"/>
      <c r="I12" s="6"/>
      <c r="J12" s="6"/>
      <c r="K12" s="6"/>
      <c r="M12" s="66" t="s">
        <v>18</v>
      </c>
      <c r="N12" s="66"/>
      <c r="O12" s="65"/>
      <c r="P12" s="65"/>
      <c r="Q12" s="65"/>
      <c r="S12" s="9"/>
      <c r="T12" s="9"/>
      <c r="U12" s="9"/>
      <c r="V12" s="92"/>
      <c r="X12" s="88"/>
      <c r="AA12" s="17"/>
    </row>
    <row r="13" spans="1:27" x14ac:dyDescent="0.25">
      <c r="A13" s="41"/>
      <c r="B13" s="41"/>
      <c r="C13" s="41" t="s">
        <v>127</v>
      </c>
      <c r="D13" s="4"/>
      <c r="E13" s="4"/>
      <c r="F13" s="4"/>
      <c r="G13" s="4"/>
      <c r="H13" s="6"/>
      <c r="I13" s="6"/>
      <c r="J13" s="6"/>
      <c r="K13" s="6"/>
      <c r="M13" s="66"/>
      <c r="N13" s="66"/>
      <c r="O13" s="65"/>
      <c r="P13" s="65"/>
      <c r="Q13" s="65"/>
      <c r="S13" s="9"/>
      <c r="T13" s="9"/>
      <c r="U13" s="9"/>
      <c r="V13" s="92"/>
      <c r="X13" s="88"/>
      <c r="AA13" s="17"/>
    </row>
    <row r="14" spans="1:27" x14ac:dyDescent="0.25">
      <c r="A14" s="41"/>
      <c r="B14" s="41"/>
      <c r="C14" s="41"/>
      <c r="D14" s="4"/>
      <c r="E14" s="4"/>
      <c r="F14" s="4"/>
      <c r="G14" s="4"/>
      <c r="H14" s="6"/>
      <c r="I14" s="52"/>
      <c r="J14" s="52"/>
      <c r="K14" s="52"/>
      <c r="M14" s="66"/>
      <c r="N14" s="66"/>
      <c r="O14" s="66"/>
      <c r="P14" s="66"/>
      <c r="Q14" s="66"/>
      <c r="R14" s="37"/>
      <c r="S14" s="69"/>
      <c r="T14" s="69"/>
      <c r="U14" s="69"/>
      <c r="V14" s="95"/>
      <c r="W14" s="37"/>
      <c r="X14" s="88"/>
      <c r="Y14" s="37"/>
      <c r="AA14" s="17"/>
    </row>
    <row r="15" spans="1:27" x14ac:dyDescent="0.25">
      <c r="A15" s="59">
        <v>43895</v>
      </c>
      <c r="B15" s="59">
        <v>43900</v>
      </c>
      <c r="C15" s="41" t="s">
        <v>170</v>
      </c>
      <c r="D15" s="4"/>
      <c r="E15" s="4"/>
      <c r="F15" s="4"/>
      <c r="G15" s="4"/>
      <c r="H15" s="6" t="s">
        <v>15</v>
      </c>
      <c r="I15" s="52" t="s">
        <v>17</v>
      </c>
      <c r="J15" s="52" t="s">
        <v>6</v>
      </c>
      <c r="K15" s="52" t="s">
        <v>21</v>
      </c>
      <c r="M15" s="66" t="s">
        <v>16</v>
      </c>
      <c r="N15" s="66" t="s">
        <v>8</v>
      </c>
      <c r="O15" s="66" t="s">
        <v>125</v>
      </c>
      <c r="P15" s="66" t="s">
        <v>9</v>
      </c>
      <c r="Q15" s="66" t="s">
        <v>19</v>
      </c>
      <c r="R15" s="37"/>
      <c r="S15" s="69" t="s">
        <v>20</v>
      </c>
      <c r="T15" s="69"/>
      <c r="U15" s="69"/>
      <c r="V15" s="95" t="s">
        <v>182</v>
      </c>
      <c r="W15" s="37"/>
      <c r="X15" s="87" t="s">
        <v>14</v>
      </c>
      <c r="Y15" s="37"/>
      <c r="AA15" s="17"/>
    </row>
    <row r="16" spans="1:27" x14ac:dyDescent="0.25">
      <c r="A16" s="41"/>
      <c r="B16" s="80" t="s">
        <v>14</v>
      </c>
      <c r="C16" s="41" t="s">
        <v>129</v>
      </c>
      <c r="D16" s="4"/>
      <c r="E16" s="4"/>
      <c r="F16" s="4"/>
      <c r="G16" s="4"/>
      <c r="H16" s="6"/>
      <c r="I16" s="52"/>
      <c r="J16" s="52"/>
      <c r="K16" s="52"/>
      <c r="M16" s="66" t="s">
        <v>11</v>
      </c>
      <c r="N16" s="66" t="s">
        <v>10</v>
      </c>
      <c r="O16" s="66" t="s">
        <v>18</v>
      </c>
      <c r="P16" s="65" t="s">
        <v>196</v>
      </c>
      <c r="Q16" s="65" t="s">
        <v>12</v>
      </c>
      <c r="S16" s="69"/>
      <c r="T16" s="69"/>
      <c r="U16" s="69"/>
      <c r="V16" s="95"/>
      <c r="W16" s="37"/>
      <c r="Y16" s="37"/>
      <c r="AA16" s="17"/>
    </row>
    <row r="17" spans="1:27" x14ac:dyDescent="0.25">
      <c r="A17" s="41"/>
      <c r="B17" s="41"/>
      <c r="C17" s="41" t="s">
        <v>130</v>
      </c>
      <c r="D17" s="4"/>
      <c r="E17" s="4"/>
      <c r="F17" s="4"/>
      <c r="G17" s="4"/>
      <c r="H17" s="6"/>
      <c r="I17" s="52"/>
      <c r="J17" s="52"/>
      <c r="K17" s="52"/>
      <c r="M17" s="66"/>
      <c r="N17" s="66"/>
      <c r="O17" s="65"/>
      <c r="P17" s="65"/>
      <c r="Q17" s="65"/>
      <c r="S17" s="69"/>
      <c r="T17" s="69"/>
      <c r="U17" s="69"/>
      <c r="V17" s="95"/>
      <c r="W17" s="37"/>
      <c r="X17" s="88"/>
      <c r="Y17" s="37"/>
    </row>
    <row r="18" spans="1:27" x14ac:dyDescent="0.25">
      <c r="A18" s="41"/>
      <c r="B18" s="41"/>
      <c r="C18" s="41" t="s">
        <v>131</v>
      </c>
      <c r="D18" s="4"/>
      <c r="E18" s="4"/>
      <c r="F18" s="4"/>
      <c r="G18" s="4"/>
      <c r="H18" s="6"/>
      <c r="I18" s="52"/>
      <c r="J18" s="52"/>
      <c r="K18" s="52"/>
      <c r="M18" s="66"/>
      <c r="N18" s="66"/>
      <c r="O18" s="67"/>
      <c r="P18" s="66"/>
      <c r="Q18" s="66"/>
      <c r="R18" s="37"/>
      <c r="S18" s="69"/>
      <c r="T18" s="69"/>
      <c r="U18" s="69"/>
      <c r="V18" s="95"/>
      <c r="W18" s="37"/>
      <c r="X18" s="88"/>
      <c r="Y18" s="37"/>
      <c r="AA18" s="85"/>
    </row>
    <row r="19" spans="1:27" x14ac:dyDescent="0.25">
      <c r="A19" s="41"/>
      <c r="B19" s="41"/>
      <c r="C19" s="41"/>
      <c r="D19" s="4"/>
      <c r="E19" s="4"/>
      <c r="F19" s="4"/>
      <c r="G19" s="4"/>
      <c r="H19" s="6"/>
      <c r="I19" s="52"/>
      <c r="J19" s="52"/>
      <c r="K19" s="52"/>
      <c r="M19" s="66"/>
      <c r="N19" s="66"/>
      <c r="O19" s="67"/>
      <c r="P19" s="66"/>
      <c r="Q19" s="66"/>
      <c r="R19" s="37"/>
      <c r="S19" s="69"/>
      <c r="T19" s="69"/>
      <c r="U19" s="69"/>
      <c r="V19" s="95"/>
      <c r="W19" s="37"/>
      <c r="X19" s="88"/>
      <c r="Y19" s="37"/>
      <c r="AA19" s="85"/>
    </row>
    <row r="20" spans="1:27" x14ac:dyDescent="0.25">
      <c r="A20" s="59">
        <v>43902</v>
      </c>
      <c r="B20" s="59">
        <v>43902</v>
      </c>
      <c r="C20" s="41" t="s">
        <v>174</v>
      </c>
      <c r="D20" s="4" t="s">
        <v>15</v>
      </c>
      <c r="E20" s="4" t="s">
        <v>17</v>
      </c>
      <c r="F20" s="4" t="s">
        <v>6</v>
      </c>
      <c r="G20" s="4" t="s">
        <v>21</v>
      </c>
      <c r="H20" s="6"/>
      <c r="I20" s="52"/>
      <c r="J20" s="52"/>
      <c r="K20" s="52"/>
      <c r="M20" s="66" t="s">
        <v>16</v>
      </c>
      <c r="N20" s="66" t="s">
        <v>8</v>
      </c>
      <c r="O20" s="66" t="s">
        <v>125</v>
      </c>
      <c r="P20" s="66" t="s">
        <v>9</v>
      </c>
      <c r="Q20" s="66" t="s">
        <v>19</v>
      </c>
      <c r="R20" s="37"/>
      <c r="S20" s="69"/>
      <c r="T20" s="69"/>
      <c r="U20" s="69"/>
      <c r="V20" s="95" t="s">
        <v>183</v>
      </c>
      <c r="W20" s="37"/>
      <c r="X20" s="87" t="s">
        <v>22</v>
      </c>
      <c r="Y20" s="37"/>
      <c r="AA20" s="85"/>
    </row>
    <row r="21" spans="1:27" x14ac:dyDescent="0.25">
      <c r="A21" s="41"/>
      <c r="B21" s="80" t="s">
        <v>22</v>
      </c>
      <c r="C21" s="41" t="s">
        <v>132</v>
      </c>
      <c r="D21" s="4"/>
      <c r="E21" s="4"/>
      <c r="F21" s="4"/>
      <c r="G21" s="4"/>
      <c r="H21" s="6"/>
      <c r="I21" s="52"/>
      <c r="J21" s="52"/>
      <c r="K21" s="52"/>
      <c r="M21" s="66" t="s">
        <v>11</v>
      </c>
      <c r="N21" s="66" t="s">
        <v>10</v>
      </c>
      <c r="O21" s="66" t="s">
        <v>18</v>
      </c>
      <c r="P21" s="65" t="s">
        <v>196</v>
      </c>
      <c r="Q21" s="65" t="s">
        <v>12</v>
      </c>
      <c r="S21" s="151"/>
      <c r="T21" s="151"/>
      <c r="U21" s="70"/>
      <c r="V21" s="96"/>
      <c r="W21" s="37"/>
      <c r="Y21" s="37"/>
      <c r="AA21" s="17"/>
    </row>
    <row r="22" spans="1:27" x14ac:dyDescent="0.25">
      <c r="A22" s="41"/>
      <c r="B22" s="41"/>
      <c r="C22" s="41"/>
      <c r="D22" s="4"/>
      <c r="E22" s="4"/>
      <c r="F22" s="4"/>
      <c r="G22" s="4"/>
      <c r="H22" s="6"/>
      <c r="I22" s="52"/>
      <c r="J22" s="52"/>
      <c r="K22" s="52"/>
      <c r="M22" s="66" t="s">
        <v>20</v>
      </c>
      <c r="N22" s="66"/>
      <c r="O22" s="66"/>
      <c r="P22" s="66"/>
      <c r="Q22" s="66"/>
      <c r="R22" s="37"/>
      <c r="S22" s="69"/>
      <c r="T22" s="69"/>
      <c r="U22" s="69"/>
      <c r="V22" s="95"/>
      <c r="W22" s="37"/>
      <c r="X22" s="88"/>
      <c r="Y22" s="37"/>
      <c r="AA22" s="17"/>
    </row>
    <row r="23" spans="1:27" ht="15" customHeight="1" x14ac:dyDescent="0.25">
      <c r="A23" s="41"/>
      <c r="B23" s="41"/>
      <c r="C23" s="41"/>
      <c r="D23" s="4"/>
      <c r="E23" s="4"/>
      <c r="F23" s="4"/>
      <c r="G23" s="4"/>
      <c r="H23" s="6"/>
      <c r="I23" s="52"/>
      <c r="J23" s="52"/>
      <c r="K23" s="52"/>
      <c r="M23" s="66"/>
      <c r="N23" s="66"/>
      <c r="O23" s="66"/>
      <c r="P23" s="66"/>
      <c r="Q23" s="66"/>
      <c r="R23" s="37"/>
      <c r="S23" s="70"/>
      <c r="T23" s="70"/>
      <c r="U23" s="70"/>
      <c r="V23" s="96"/>
      <c r="W23" s="38"/>
      <c r="X23" s="88"/>
      <c r="Y23" s="37"/>
      <c r="AA23" s="17"/>
    </row>
    <row r="24" spans="1:27" x14ac:dyDescent="0.25">
      <c r="A24" s="59">
        <v>43902</v>
      </c>
      <c r="B24" s="59">
        <v>43902</v>
      </c>
      <c r="C24" s="41" t="s">
        <v>175</v>
      </c>
      <c r="D24" s="4"/>
      <c r="E24" s="4"/>
      <c r="F24" s="4"/>
      <c r="G24" s="4"/>
      <c r="H24" s="6" t="s">
        <v>15</v>
      </c>
      <c r="I24" s="52" t="s">
        <v>17</v>
      </c>
      <c r="J24" s="52" t="s">
        <v>6</v>
      </c>
      <c r="K24" s="52" t="s">
        <v>21</v>
      </c>
      <c r="M24" s="66" t="s">
        <v>16</v>
      </c>
      <c r="N24" s="66" t="s">
        <v>8</v>
      </c>
      <c r="O24" s="66" t="s">
        <v>10</v>
      </c>
      <c r="P24" s="66" t="s">
        <v>18</v>
      </c>
      <c r="Q24" s="66" t="s">
        <v>19</v>
      </c>
      <c r="R24" s="37"/>
      <c r="S24" s="70" t="s">
        <v>125</v>
      </c>
      <c r="T24" s="70" t="s">
        <v>9</v>
      </c>
      <c r="U24" s="70" t="s">
        <v>20</v>
      </c>
      <c r="V24" s="94" t="s">
        <v>184</v>
      </c>
      <c r="W24" s="38"/>
      <c r="X24" s="87" t="s">
        <v>14</v>
      </c>
      <c r="Y24" s="37"/>
      <c r="AA24" s="17"/>
    </row>
    <row r="25" spans="1:27" x14ac:dyDescent="0.25">
      <c r="A25" s="41"/>
      <c r="B25" s="80" t="s">
        <v>14</v>
      </c>
      <c r="C25" s="41" t="s">
        <v>129</v>
      </c>
      <c r="D25" s="4"/>
      <c r="E25" s="4"/>
      <c r="F25" s="4"/>
      <c r="G25" s="4"/>
      <c r="H25" s="6"/>
      <c r="I25" s="52"/>
      <c r="J25" s="52"/>
      <c r="K25" s="52"/>
      <c r="M25" s="66" t="s">
        <v>11</v>
      </c>
      <c r="N25" s="65" t="s">
        <v>12</v>
      </c>
      <c r="O25" s="65" t="s">
        <v>196</v>
      </c>
      <c r="P25" s="65"/>
      <c r="Q25" s="65"/>
      <c r="S25" s="70"/>
      <c r="T25" s="70"/>
      <c r="U25" s="70"/>
      <c r="V25" s="96"/>
      <c r="W25" s="38"/>
      <c r="Y25" s="37"/>
      <c r="AA25" s="17"/>
    </row>
    <row r="26" spans="1:27" x14ac:dyDescent="0.25">
      <c r="A26" s="41"/>
      <c r="B26" s="41"/>
      <c r="C26" s="41" t="s">
        <v>133</v>
      </c>
      <c r="D26" s="4"/>
      <c r="E26" s="4"/>
      <c r="F26" s="4"/>
      <c r="G26" s="4"/>
      <c r="H26" s="6"/>
      <c r="I26" s="52"/>
      <c r="J26" s="52"/>
      <c r="K26" s="52"/>
      <c r="M26" s="66"/>
      <c r="N26" s="66"/>
      <c r="O26" s="66"/>
      <c r="P26" s="66"/>
      <c r="Q26" s="66"/>
      <c r="R26" s="37"/>
      <c r="S26" s="70"/>
      <c r="T26" s="70"/>
      <c r="U26" s="70"/>
      <c r="V26" s="96"/>
      <c r="W26" s="38"/>
      <c r="X26" s="88"/>
      <c r="Y26" s="37"/>
      <c r="AA26" s="17"/>
    </row>
    <row r="27" spans="1:27" x14ac:dyDescent="0.25">
      <c r="A27" s="41"/>
      <c r="B27" s="41"/>
      <c r="C27" s="41" t="s">
        <v>134</v>
      </c>
      <c r="D27" s="4"/>
      <c r="E27" s="4"/>
      <c r="F27" s="4"/>
      <c r="G27" s="4"/>
      <c r="H27" s="6"/>
      <c r="I27" s="52"/>
      <c r="J27" s="52"/>
      <c r="K27" s="52"/>
      <c r="M27" s="66"/>
      <c r="N27" s="66"/>
      <c r="O27" s="66"/>
      <c r="P27" s="66"/>
      <c r="Q27" s="66"/>
      <c r="R27" s="37"/>
      <c r="S27" s="69"/>
      <c r="T27" s="69"/>
      <c r="U27" s="69"/>
      <c r="V27" s="95"/>
      <c r="W27" s="37"/>
      <c r="X27" s="88"/>
      <c r="Y27" s="37"/>
    </row>
    <row r="28" spans="1:27" x14ac:dyDescent="0.25">
      <c r="A28" s="41"/>
      <c r="B28" s="41"/>
      <c r="C28" s="41"/>
      <c r="D28" s="4"/>
      <c r="E28" s="4"/>
      <c r="F28" s="4"/>
      <c r="G28" s="4"/>
      <c r="H28" s="6"/>
      <c r="I28" s="52"/>
      <c r="J28" s="52"/>
      <c r="K28" s="52"/>
      <c r="M28" s="66"/>
      <c r="N28" s="66"/>
      <c r="O28" s="66"/>
      <c r="P28" s="66"/>
      <c r="Q28" s="66"/>
      <c r="R28" s="37"/>
      <c r="S28" s="70"/>
      <c r="T28" s="70"/>
      <c r="U28" s="70"/>
      <c r="V28" s="96"/>
      <c r="W28" s="38"/>
      <c r="X28" s="88"/>
      <c r="Y28" s="37"/>
      <c r="AA28" s="37"/>
    </row>
    <row r="29" spans="1:27" x14ac:dyDescent="0.25">
      <c r="A29" s="59">
        <v>43902</v>
      </c>
      <c r="B29" s="59">
        <v>43902</v>
      </c>
      <c r="C29" s="41" t="s">
        <v>135</v>
      </c>
      <c r="D29" s="4" t="s">
        <v>15</v>
      </c>
      <c r="E29" s="4" t="s">
        <v>17</v>
      </c>
      <c r="F29" s="4" t="s">
        <v>6</v>
      </c>
      <c r="G29" s="4" t="s">
        <v>21</v>
      </c>
      <c r="H29" s="6"/>
      <c r="I29" s="52"/>
      <c r="J29" s="52"/>
      <c r="K29" s="52"/>
      <c r="M29" s="66" t="s">
        <v>16</v>
      </c>
      <c r="N29" s="66" t="s">
        <v>8</v>
      </c>
      <c r="O29" s="66" t="s">
        <v>125</v>
      </c>
      <c r="P29" s="66" t="s">
        <v>9</v>
      </c>
      <c r="Q29" s="66" t="s">
        <v>19</v>
      </c>
      <c r="R29" s="37"/>
      <c r="S29" s="151"/>
      <c r="T29" s="151"/>
      <c r="U29" s="70"/>
      <c r="V29" s="94" t="s">
        <v>184</v>
      </c>
      <c r="W29" s="58"/>
      <c r="X29" s="87" t="s">
        <v>22</v>
      </c>
      <c r="Y29" s="37"/>
      <c r="AA29" s="86"/>
    </row>
    <row r="30" spans="1:27" ht="15" customHeight="1" x14ac:dyDescent="0.25">
      <c r="A30" s="41"/>
      <c r="B30" s="80" t="s">
        <v>22</v>
      </c>
      <c r="C30" s="41" t="s">
        <v>132</v>
      </c>
      <c r="D30" s="4"/>
      <c r="E30" s="4"/>
      <c r="F30" s="4"/>
      <c r="G30" s="4"/>
      <c r="H30" s="6"/>
      <c r="I30" s="52"/>
      <c r="J30" s="52"/>
      <c r="K30" s="52"/>
      <c r="M30" s="66" t="s">
        <v>11</v>
      </c>
      <c r="N30" s="66" t="s">
        <v>10</v>
      </c>
      <c r="O30" s="66" t="s">
        <v>18</v>
      </c>
      <c r="P30" s="65" t="s">
        <v>196</v>
      </c>
      <c r="Q30" s="65" t="s">
        <v>12</v>
      </c>
      <c r="S30" s="69"/>
      <c r="T30" s="69"/>
      <c r="U30" s="71"/>
      <c r="V30" s="97"/>
      <c r="W30" s="37"/>
      <c r="Y30" s="37"/>
      <c r="AA30" s="37"/>
    </row>
    <row r="31" spans="1:27" ht="15" customHeight="1" x14ac:dyDescent="0.25">
      <c r="A31" s="41"/>
      <c r="B31" s="100" t="s">
        <v>177</v>
      </c>
      <c r="C31" s="101" t="s">
        <v>176</v>
      </c>
      <c r="D31" s="4"/>
      <c r="E31" s="4"/>
      <c r="F31" s="4"/>
      <c r="G31" s="4"/>
      <c r="H31" s="6"/>
      <c r="I31" s="52"/>
      <c r="J31" s="52"/>
      <c r="K31" s="52"/>
      <c r="M31" s="66" t="s">
        <v>20</v>
      </c>
      <c r="N31" s="66"/>
      <c r="O31" s="66"/>
      <c r="P31" s="66"/>
      <c r="Q31" s="66"/>
      <c r="R31" s="37"/>
      <c r="S31" s="72"/>
      <c r="T31" s="72"/>
      <c r="U31" s="73"/>
      <c r="V31" s="98"/>
      <c r="W31" s="54"/>
      <c r="X31" s="88"/>
      <c r="Y31" s="37"/>
      <c r="AA31" s="17"/>
    </row>
    <row r="32" spans="1:27" x14ac:dyDescent="0.25">
      <c r="A32" s="41"/>
      <c r="B32" s="41"/>
      <c r="C32" s="41"/>
      <c r="D32" s="4"/>
      <c r="E32" s="4"/>
      <c r="F32" s="4"/>
      <c r="G32" s="4"/>
      <c r="H32" s="6"/>
      <c r="I32" s="52"/>
      <c r="J32" s="52"/>
      <c r="K32" s="52"/>
      <c r="M32" s="66"/>
      <c r="N32" s="66"/>
      <c r="O32" s="66"/>
      <c r="P32" s="66"/>
      <c r="Q32" s="66"/>
      <c r="R32" s="37"/>
      <c r="S32" s="72"/>
      <c r="T32" s="72"/>
      <c r="U32" s="73"/>
      <c r="V32" s="98"/>
      <c r="W32" s="54"/>
      <c r="X32" s="88"/>
      <c r="Y32" s="37"/>
      <c r="AA32" s="17"/>
    </row>
    <row r="33" spans="1:27" x14ac:dyDescent="0.25">
      <c r="A33" s="59">
        <v>43902</v>
      </c>
      <c r="B33" s="59">
        <v>43902</v>
      </c>
      <c r="C33" s="41" t="s">
        <v>178</v>
      </c>
      <c r="D33" s="4"/>
      <c r="E33" s="4"/>
      <c r="F33" s="4"/>
      <c r="G33" s="4"/>
      <c r="H33" s="6" t="s">
        <v>15</v>
      </c>
      <c r="I33" s="52" t="s">
        <v>17</v>
      </c>
      <c r="J33" s="52" t="s">
        <v>6</v>
      </c>
      <c r="K33" s="52" t="s">
        <v>21</v>
      </c>
      <c r="M33" s="66" t="s">
        <v>16</v>
      </c>
      <c r="N33" s="66" t="s">
        <v>10</v>
      </c>
      <c r="O33" s="65" t="s">
        <v>196</v>
      </c>
      <c r="P33" s="66" t="s">
        <v>20</v>
      </c>
      <c r="Q33" s="65" t="s">
        <v>19</v>
      </c>
      <c r="R33" s="37"/>
      <c r="S33" s="69" t="s">
        <v>8</v>
      </c>
      <c r="T33" s="69" t="s">
        <v>125</v>
      </c>
      <c r="U33" s="69" t="s">
        <v>9</v>
      </c>
      <c r="V33" s="99" t="s">
        <v>183</v>
      </c>
      <c r="W33" s="54"/>
      <c r="X33" s="87" t="s">
        <v>14</v>
      </c>
      <c r="Y33" s="37"/>
      <c r="AA33" s="17"/>
    </row>
    <row r="34" spans="1:27" x14ac:dyDescent="0.25">
      <c r="A34" s="41"/>
      <c r="B34" s="80" t="s">
        <v>14</v>
      </c>
      <c r="C34" s="41" t="s">
        <v>129</v>
      </c>
      <c r="D34" s="4"/>
      <c r="E34" s="4"/>
      <c r="F34" s="4"/>
      <c r="G34" s="4"/>
      <c r="H34" s="6"/>
      <c r="I34" s="52"/>
      <c r="J34" s="52"/>
      <c r="K34" s="52"/>
      <c r="M34" s="66"/>
      <c r="N34" s="66"/>
      <c r="O34" s="66"/>
      <c r="P34" s="66"/>
      <c r="Q34" s="66"/>
      <c r="R34" s="37"/>
      <c r="S34" s="72" t="s">
        <v>18</v>
      </c>
      <c r="T34" s="72" t="s">
        <v>12</v>
      </c>
      <c r="U34" s="74" t="s">
        <v>11</v>
      </c>
      <c r="V34" s="98"/>
      <c r="W34" s="54"/>
      <c r="Y34" s="37"/>
      <c r="AA34" s="17"/>
    </row>
    <row r="35" spans="1:27" x14ac:dyDescent="0.25">
      <c r="A35" s="17"/>
      <c r="B35" s="17"/>
      <c r="C35" s="41" t="s">
        <v>136</v>
      </c>
      <c r="D35" s="4"/>
      <c r="E35" s="4"/>
      <c r="F35" s="4"/>
      <c r="G35" s="4"/>
      <c r="H35" s="6"/>
      <c r="I35" s="52"/>
      <c r="J35" s="52"/>
      <c r="K35" s="52"/>
      <c r="M35" s="66"/>
      <c r="N35" s="66"/>
      <c r="O35" s="66"/>
      <c r="P35" s="66"/>
      <c r="Q35" s="66"/>
      <c r="R35" s="37"/>
      <c r="S35" s="72"/>
      <c r="T35" s="72"/>
      <c r="U35" s="73"/>
      <c r="V35" s="98"/>
      <c r="W35" s="54"/>
      <c r="X35" s="89"/>
      <c r="Y35" s="37"/>
    </row>
    <row r="36" spans="1:27" x14ac:dyDescent="0.25">
      <c r="A36" s="41"/>
      <c r="B36" s="41"/>
      <c r="C36" s="41" t="s">
        <v>137</v>
      </c>
      <c r="D36" s="4"/>
      <c r="E36" s="4"/>
      <c r="F36" s="4"/>
      <c r="G36" s="4"/>
      <c r="H36" s="6"/>
      <c r="I36" s="52"/>
      <c r="J36" s="52"/>
      <c r="K36" s="52"/>
      <c r="M36" s="66"/>
      <c r="N36" s="66"/>
      <c r="O36" s="66"/>
      <c r="P36" s="66"/>
      <c r="Q36" s="66"/>
      <c r="R36" s="37"/>
      <c r="S36" s="69"/>
      <c r="T36" s="69"/>
      <c r="U36" s="69"/>
      <c r="V36" s="95"/>
      <c r="W36" s="37"/>
      <c r="X36" s="88"/>
      <c r="Y36" s="37"/>
      <c r="AA36" s="37"/>
    </row>
    <row r="37" spans="1:27" x14ac:dyDescent="0.25">
      <c r="A37" s="41"/>
      <c r="B37" s="41"/>
      <c r="C37" s="41"/>
      <c r="D37" s="4"/>
      <c r="E37" s="4"/>
      <c r="F37" s="4"/>
      <c r="G37" s="4"/>
      <c r="H37" s="6"/>
      <c r="I37" s="52"/>
      <c r="J37" s="52"/>
      <c r="K37" s="52"/>
      <c r="M37" s="66"/>
      <c r="N37" s="66"/>
      <c r="O37" s="66"/>
      <c r="P37" s="66"/>
      <c r="Q37" s="66"/>
      <c r="R37" s="37"/>
      <c r="S37" s="72"/>
      <c r="T37" s="69"/>
      <c r="U37" s="69"/>
      <c r="V37" s="95"/>
      <c r="W37" s="37"/>
      <c r="X37" s="88"/>
      <c r="Y37" s="37"/>
      <c r="AA37" s="17"/>
    </row>
    <row r="38" spans="1:27" x14ac:dyDescent="0.25">
      <c r="A38" s="59">
        <v>43908</v>
      </c>
      <c r="B38" s="59">
        <v>43908</v>
      </c>
      <c r="C38" s="41" t="s">
        <v>179</v>
      </c>
      <c r="D38" s="4"/>
      <c r="E38" s="4"/>
      <c r="F38" s="4"/>
      <c r="G38" s="4"/>
      <c r="H38" s="6" t="s">
        <v>15</v>
      </c>
      <c r="I38" s="52" t="s">
        <v>17</v>
      </c>
      <c r="J38" s="52" t="s">
        <v>6</v>
      </c>
      <c r="K38" s="52" t="s">
        <v>21</v>
      </c>
      <c r="M38" s="66" t="s">
        <v>16</v>
      </c>
      <c r="N38" s="66" t="s">
        <v>8</v>
      </c>
      <c r="O38" s="66" t="s">
        <v>9</v>
      </c>
      <c r="P38" s="66" t="s">
        <v>10</v>
      </c>
      <c r="Q38" s="66"/>
      <c r="R38" s="37"/>
      <c r="S38" s="72" t="s">
        <v>125</v>
      </c>
      <c r="T38" s="69" t="s">
        <v>138</v>
      </c>
      <c r="U38" s="69"/>
      <c r="V38" s="95" t="s">
        <v>183</v>
      </c>
      <c r="W38" s="37"/>
      <c r="X38" s="87" t="s">
        <v>14</v>
      </c>
      <c r="Y38" s="37"/>
    </row>
    <row r="39" spans="1:27" x14ac:dyDescent="0.25">
      <c r="A39" s="41"/>
      <c r="B39" s="80" t="s">
        <v>14</v>
      </c>
      <c r="C39" s="41" t="s">
        <v>129</v>
      </c>
      <c r="D39" s="4"/>
      <c r="E39" s="4"/>
      <c r="F39" s="4"/>
      <c r="G39" s="4"/>
      <c r="H39" s="6"/>
      <c r="I39" s="52"/>
      <c r="J39" s="52"/>
      <c r="K39" s="52"/>
      <c r="M39" s="66" t="s">
        <v>19</v>
      </c>
      <c r="N39" s="66" t="s">
        <v>20</v>
      </c>
      <c r="O39" s="66" t="s">
        <v>196</v>
      </c>
      <c r="P39" s="66"/>
      <c r="Q39" s="66"/>
      <c r="R39" s="37"/>
      <c r="S39" s="72" t="s">
        <v>12</v>
      </c>
      <c r="T39" s="69" t="s">
        <v>18</v>
      </c>
      <c r="U39" s="69"/>
      <c r="V39" s="95"/>
      <c r="W39" s="37"/>
      <c r="Y39" s="37"/>
      <c r="AA39" s="17"/>
    </row>
    <row r="40" spans="1:27" x14ac:dyDescent="0.25">
      <c r="A40" s="41"/>
      <c r="B40" s="41"/>
      <c r="C40" s="41" t="s">
        <v>133</v>
      </c>
      <c r="D40" s="4"/>
      <c r="E40" s="4"/>
      <c r="F40" s="4"/>
      <c r="G40" s="4"/>
      <c r="H40" s="6"/>
      <c r="I40" s="52"/>
      <c r="J40" s="52"/>
      <c r="K40" s="52"/>
      <c r="M40" s="66"/>
      <c r="N40" s="66"/>
      <c r="O40" s="66"/>
      <c r="P40" s="66"/>
      <c r="Q40" s="66"/>
      <c r="R40" s="37"/>
      <c r="S40" s="72"/>
      <c r="T40" s="69"/>
      <c r="U40" s="69"/>
      <c r="V40" s="95"/>
      <c r="W40" s="37"/>
      <c r="X40" s="88"/>
      <c r="Y40" s="37"/>
      <c r="AA40" s="17"/>
    </row>
    <row r="41" spans="1:27" x14ac:dyDescent="0.25">
      <c r="A41" s="41"/>
      <c r="B41" s="41"/>
      <c r="C41" s="41" t="s">
        <v>134</v>
      </c>
      <c r="D41" s="4"/>
      <c r="E41" s="4"/>
      <c r="F41" s="4"/>
      <c r="G41" s="4"/>
      <c r="H41" s="6"/>
      <c r="I41" s="52"/>
      <c r="J41" s="52"/>
      <c r="K41" s="52"/>
      <c r="M41" s="66"/>
      <c r="N41" s="66"/>
      <c r="O41" s="66"/>
      <c r="P41" s="66"/>
      <c r="Q41" s="65"/>
      <c r="S41" s="9"/>
      <c r="T41" s="9"/>
      <c r="U41" s="9"/>
      <c r="V41" s="92"/>
      <c r="X41" s="88"/>
      <c r="AA41" s="17"/>
    </row>
    <row r="42" spans="1:27" x14ac:dyDescent="0.25">
      <c r="A42" s="41"/>
      <c r="B42" s="41"/>
      <c r="C42" s="41"/>
      <c r="D42" s="4"/>
      <c r="E42" s="4"/>
      <c r="F42" s="4"/>
      <c r="G42" s="4"/>
      <c r="H42" s="6"/>
      <c r="I42" s="52"/>
      <c r="J42" s="52"/>
      <c r="K42" s="52"/>
      <c r="M42" s="66"/>
      <c r="N42" s="66"/>
      <c r="O42" s="66"/>
      <c r="P42" s="66"/>
      <c r="Q42" s="65"/>
      <c r="S42" s="9"/>
      <c r="T42" s="9"/>
      <c r="U42" s="9"/>
      <c r="V42" s="92"/>
      <c r="X42" s="88"/>
      <c r="AA42" s="37"/>
    </row>
    <row r="43" spans="1:27" x14ac:dyDescent="0.25">
      <c r="A43" s="59">
        <v>43908</v>
      </c>
      <c r="B43" s="59">
        <v>43908</v>
      </c>
      <c r="C43" s="41" t="s">
        <v>139</v>
      </c>
      <c r="D43" s="4" t="s">
        <v>15</v>
      </c>
      <c r="E43" s="4" t="s">
        <v>17</v>
      </c>
      <c r="F43" s="4" t="s">
        <v>6</v>
      </c>
      <c r="G43" s="4" t="s">
        <v>21</v>
      </c>
      <c r="H43" s="6"/>
      <c r="I43" s="52"/>
      <c r="J43" s="52"/>
      <c r="K43" s="52"/>
      <c r="M43" s="66" t="s">
        <v>16</v>
      </c>
      <c r="N43" s="66" t="s">
        <v>8</v>
      </c>
      <c r="O43" s="66" t="s">
        <v>125</v>
      </c>
      <c r="P43" s="66" t="s">
        <v>9</v>
      </c>
      <c r="Q43" s="66" t="s">
        <v>19</v>
      </c>
      <c r="R43" s="37"/>
      <c r="S43" s="9"/>
      <c r="T43" s="9"/>
      <c r="U43" s="9"/>
      <c r="V43" s="92" t="s">
        <v>186</v>
      </c>
      <c r="X43" s="87" t="s">
        <v>22</v>
      </c>
      <c r="AA43" s="37"/>
    </row>
    <row r="44" spans="1:27" x14ac:dyDescent="0.25">
      <c r="A44" s="17"/>
      <c r="B44" s="80" t="s">
        <v>22</v>
      </c>
      <c r="C44" s="41" t="s">
        <v>132</v>
      </c>
      <c r="D44" s="4"/>
      <c r="E44" s="4"/>
      <c r="F44" s="4"/>
      <c r="G44" s="4"/>
      <c r="H44" s="6"/>
      <c r="I44" s="52"/>
      <c r="J44" s="52"/>
      <c r="K44" s="52"/>
      <c r="M44" s="66" t="s">
        <v>11</v>
      </c>
      <c r="N44" s="66" t="s">
        <v>10</v>
      </c>
      <c r="O44" s="66" t="s">
        <v>18</v>
      </c>
      <c r="P44" s="65" t="s">
        <v>196</v>
      </c>
      <c r="Q44" s="65" t="s">
        <v>12</v>
      </c>
      <c r="S44" s="9"/>
      <c r="T44" s="9"/>
      <c r="U44" s="9"/>
      <c r="V44" s="92"/>
      <c r="AA44" s="37"/>
    </row>
    <row r="45" spans="1:27" x14ac:dyDescent="0.25">
      <c r="A45" s="41"/>
      <c r="B45" s="100" t="s">
        <v>177</v>
      </c>
      <c r="C45" s="16" t="s">
        <v>194</v>
      </c>
      <c r="D45" s="4"/>
      <c r="E45" s="4"/>
      <c r="F45" s="4"/>
      <c r="G45" s="4"/>
      <c r="H45" s="6"/>
      <c r="I45" s="52"/>
      <c r="J45" s="52"/>
      <c r="K45" s="52"/>
      <c r="M45" s="66" t="s">
        <v>20</v>
      </c>
      <c r="N45" s="66"/>
      <c r="O45" s="66"/>
      <c r="P45" s="66"/>
      <c r="Q45" s="66"/>
      <c r="R45" s="37"/>
      <c r="S45" s="9"/>
      <c r="T45" s="9"/>
      <c r="U45" s="9"/>
      <c r="V45" s="92"/>
      <c r="X45" s="88"/>
      <c r="AA45" s="37"/>
    </row>
    <row r="46" spans="1:27" ht="15" customHeight="1" x14ac:dyDescent="0.25">
      <c r="A46" s="41"/>
      <c r="B46" s="41"/>
      <c r="C46" s="41"/>
      <c r="D46" s="4"/>
      <c r="E46" s="4"/>
      <c r="F46" s="4"/>
      <c r="G46" s="4"/>
      <c r="H46" s="6"/>
      <c r="I46" s="52"/>
      <c r="J46" s="52"/>
      <c r="K46" s="52"/>
      <c r="M46" s="66"/>
      <c r="N46" s="66"/>
      <c r="O46" s="66"/>
      <c r="P46" s="66"/>
      <c r="Q46" s="65"/>
      <c r="S46" s="9"/>
      <c r="T46" s="9"/>
      <c r="U46" s="9"/>
      <c r="V46" s="92"/>
      <c r="X46" s="88"/>
      <c r="AA46" s="37"/>
    </row>
    <row r="47" spans="1:27" x14ac:dyDescent="0.25">
      <c r="A47" s="59">
        <v>43916</v>
      </c>
      <c r="B47" s="59">
        <v>43916</v>
      </c>
      <c r="C47" s="41" t="s">
        <v>195</v>
      </c>
      <c r="D47" s="4" t="s">
        <v>15</v>
      </c>
      <c r="E47" s="4" t="s">
        <v>17</v>
      </c>
      <c r="F47" s="4" t="s">
        <v>6</v>
      </c>
      <c r="G47" s="4" t="s">
        <v>21</v>
      </c>
      <c r="H47" s="6"/>
      <c r="I47" s="52"/>
      <c r="J47" s="52"/>
      <c r="K47" s="52"/>
      <c r="M47" s="66" t="s">
        <v>16</v>
      </c>
      <c r="N47" s="66" t="s">
        <v>8</v>
      </c>
      <c r="O47" s="66" t="s">
        <v>125</v>
      </c>
      <c r="P47" s="66" t="s">
        <v>9</v>
      </c>
      <c r="Q47" s="66" t="s">
        <v>19</v>
      </c>
      <c r="R47" s="37"/>
      <c r="S47" s="9"/>
      <c r="T47" s="9"/>
      <c r="U47" s="9"/>
      <c r="V47" s="92" t="s">
        <v>183</v>
      </c>
      <c r="X47" s="90" t="s">
        <v>22</v>
      </c>
      <c r="AA47" s="57"/>
    </row>
    <row r="48" spans="1:27" x14ac:dyDescent="0.25">
      <c r="A48" s="41"/>
      <c r="B48" s="80" t="s">
        <v>22</v>
      </c>
      <c r="C48" s="41" t="s">
        <v>132</v>
      </c>
      <c r="D48" s="4"/>
      <c r="E48" s="4"/>
      <c r="F48" s="4"/>
      <c r="G48" s="4"/>
      <c r="H48" s="6"/>
      <c r="I48" s="52"/>
      <c r="J48" s="52"/>
      <c r="K48" s="52"/>
      <c r="M48" s="66" t="s">
        <v>11</v>
      </c>
      <c r="N48" s="66" t="s">
        <v>10</v>
      </c>
      <c r="O48" s="66" t="s">
        <v>18</v>
      </c>
      <c r="P48" s="65" t="s">
        <v>196</v>
      </c>
      <c r="Q48" s="65" t="s">
        <v>12</v>
      </c>
      <c r="S48" s="9"/>
      <c r="T48" s="9"/>
      <c r="U48" s="9"/>
      <c r="V48" s="92"/>
      <c r="X48" s="87"/>
      <c r="AA48" s="37"/>
    </row>
    <row r="49" spans="1:27" x14ac:dyDescent="0.25">
      <c r="A49" s="41"/>
      <c r="B49" s="100" t="s">
        <v>177</v>
      </c>
      <c r="C49" s="60" t="s">
        <v>199</v>
      </c>
      <c r="D49" s="4"/>
      <c r="E49" s="4"/>
      <c r="F49" s="4"/>
      <c r="G49" s="4"/>
      <c r="H49" s="6"/>
      <c r="I49" s="52"/>
      <c r="J49" s="52"/>
      <c r="K49" s="52"/>
      <c r="M49" s="66" t="s">
        <v>20</v>
      </c>
      <c r="N49" s="66"/>
      <c r="O49" s="66"/>
      <c r="P49" s="66"/>
      <c r="Q49" s="66"/>
      <c r="R49" s="37"/>
      <c r="S49" s="9"/>
      <c r="T49" s="9"/>
      <c r="U49" s="9"/>
      <c r="V49" s="92"/>
      <c r="X49" s="88"/>
      <c r="AA49" s="57"/>
    </row>
    <row r="50" spans="1:27" x14ac:dyDescent="0.25">
      <c r="A50" s="41"/>
      <c r="B50" s="41"/>
      <c r="C50" s="41"/>
      <c r="D50" s="4"/>
      <c r="E50" s="4"/>
      <c r="F50" s="4"/>
      <c r="G50" s="4"/>
      <c r="H50" s="6"/>
      <c r="I50" s="52"/>
      <c r="J50" s="52"/>
      <c r="K50" s="52"/>
      <c r="M50" s="66"/>
      <c r="N50" s="66"/>
      <c r="O50" s="66"/>
      <c r="P50" s="66"/>
      <c r="Q50" s="65"/>
      <c r="S50" s="9"/>
      <c r="T50" s="9"/>
      <c r="U50" s="9"/>
      <c r="V50" s="92"/>
      <c r="X50" s="88"/>
      <c r="AA50" s="57"/>
    </row>
    <row r="51" spans="1:27" x14ac:dyDescent="0.25">
      <c r="A51" s="59">
        <v>43916</v>
      </c>
      <c r="B51" s="59">
        <v>43916</v>
      </c>
      <c r="C51" s="41" t="s">
        <v>158</v>
      </c>
      <c r="D51" s="4" t="s">
        <v>15</v>
      </c>
      <c r="E51" s="4" t="s">
        <v>17</v>
      </c>
      <c r="F51" s="4" t="s">
        <v>6</v>
      </c>
      <c r="G51" s="4" t="s">
        <v>21</v>
      </c>
      <c r="H51" s="6"/>
      <c r="I51" s="52"/>
      <c r="J51" s="52"/>
      <c r="K51" s="52"/>
      <c r="M51" s="66" t="s">
        <v>16</v>
      </c>
      <c r="N51" s="66" t="s">
        <v>8</v>
      </c>
      <c r="O51" s="66" t="s">
        <v>125</v>
      </c>
      <c r="P51" s="66" t="s">
        <v>9</v>
      </c>
      <c r="Q51" s="66" t="s">
        <v>19</v>
      </c>
      <c r="R51" s="37"/>
      <c r="S51" s="9"/>
      <c r="T51" s="9"/>
      <c r="U51" s="9"/>
      <c r="V51" s="92" t="s">
        <v>184</v>
      </c>
      <c r="X51" s="90" t="s">
        <v>22</v>
      </c>
      <c r="AA51" s="37"/>
    </row>
    <row r="52" spans="1:27" x14ac:dyDescent="0.25">
      <c r="A52" s="41"/>
      <c r="B52" s="80" t="s">
        <v>22</v>
      </c>
      <c r="C52" s="41" t="s">
        <v>132</v>
      </c>
      <c r="D52" s="4"/>
      <c r="E52" s="4"/>
      <c r="F52" s="4"/>
      <c r="G52" s="4"/>
      <c r="H52" s="6"/>
      <c r="I52" s="52"/>
      <c r="J52" s="52"/>
      <c r="K52" s="52"/>
      <c r="M52" s="66" t="s">
        <v>11</v>
      </c>
      <c r="N52" s="66" t="s">
        <v>10</v>
      </c>
      <c r="O52" s="66" t="s">
        <v>18</v>
      </c>
      <c r="P52" s="65" t="s">
        <v>196</v>
      </c>
      <c r="Q52" s="65" t="s">
        <v>12</v>
      </c>
      <c r="S52" s="9"/>
      <c r="T52" s="9"/>
      <c r="U52" s="9"/>
      <c r="V52" s="92"/>
      <c r="X52" s="87"/>
      <c r="AA52" s="57"/>
    </row>
    <row r="53" spans="1:27" x14ac:dyDescent="0.25">
      <c r="A53" s="41"/>
      <c r="B53" s="100" t="s">
        <v>177</v>
      </c>
      <c r="C53" s="60" t="s">
        <v>200</v>
      </c>
      <c r="D53" s="4"/>
      <c r="E53" s="4"/>
      <c r="F53" s="4"/>
      <c r="G53" s="4"/>
      <c r="H53" s="6"/>
      <c r="I53" s="52"/>
      <c r="J53" s="52"/>
      <c r="K53" s="52"/>
      <c r="M53" s="66" t="s">
        <v>20</v>
      </c>
      <c r="N53" s="66"/>
      <c r="O53" s="66"/>
      <c r="P53" s="66"/>
      <c r="Q53" s="66"/>
      <c r="R53" s="37"/>
      <c r="S53" s="9"/>
      <c r="T53" s="9"/>
      <c r="U53" s="9"/>
      <c r="V53" s="92"/>
      <c r="X53" s="88"/>
      <c r="AA53" s="55"/>
    </row>
    <row r="54" spans="1:27" x14ac:dyDescent="0.25">
      <c r="A54" s="41"/>
      <c r="B54" s="41"/>
      <c r="C54" s="41"/>
      <c r="D54" s="4"/>
      <c r="E54" s="4"/>
      <c r="F54" s="4"/>
      <c r="G54" s="4"/>
      <c r="H54" s="6"/>
      <c r="I54" s="52"/>
      <c r="J54" s="52"/>
      <c r="K54" s="52"/>
      <c r="M54" s="66"/>
      <c r="N54" s="66"/>
      <c r="O54" s="66"/>
      <c r="P54" s="66"/>
      <c r="Q54" s="65"/>
      <c r="S54" s="9"/>
      <c r="T54" s="9"/>
      <c r="U54" s="9"/>
      <c r="V54" s="92"/>
      <c r="X54" s="88"/>
      <c r="AA54" s="56"/>
    </row>
    <row r="55" spans="1:27" x14ac:dyDescent="0.25">
      <c r="A55" s="59">
        <v>43916</v>
      </c>
      <c r="B55" s="59">
        <v>43916</v>
      </c>
      <c r="C55" s="41" t="s">
        <v>140</v>
      </c>
      <c r="D55" s="4" t="s">
        <v>15</v>
      </c>
      <c r="E55" s="4" t="s">
        <v>17</v>
      </c>
      <c r="F55" s="4" t="s">
        <v>6</v>
      </c>
      <c r="G55" s="4" t="s">
        <v>21</v>
      </c>
      <c r="H55" s="6"/>
      <c r="I55" s="52"/>
      <c r="J55" s="52"/>
      <c r="K55" s="52"/>
      <c r="M55" s="66" t="s">
        <v>16</v>
      </c>
      <c r="N55" s="66" t="s">
        <v>8</v>
      </c>
      <c r="O55" s="66" t="s">
        <v>125</v>
      </c>
      <c r="P55" s="66" t="s">
        <v>9</v>
      </c>
      <c r="Q55" s="66" t="s">
        <v>19</v>
      </c>
      <c r="R55" s="37"/>
      <c r="S55" s="9"/>
      <c r="T55" s="9"/>
      <c r="U55" s="9"/>
      <c r="V55" s="92" t="s">
        <v>182</v>
      </c>
      <c r="X55" s="90" t="s">
        <v>22</v>
      </c>
      <c r="AA55" s="56"/>
    </row>
    <row r="56" spans="1:27" x14ac:dyDescent="0.25">
      <c r="A56" s="41"/>
      <c r="B56" s="80" t="s">
        <v>22</v>
      </c>
      <c r="C56" s="41" t="s">
        <v>132</v>
      </c>
      <c r="D56" s="4"/>
      <c r="E56" s="4"/>
      <c r="F56" s="4"/>
      <c r="G56" s="4"/>
      <c r="H56" s="6"/>
      <c r="I56" s="52"/>
      <c r="J56" s="52"/>
      <c r="K56" s="52"/>
      <c r="M56" s="66" t="s">
        <v>11</v>
      </c>
      <c r="N56" s="66" t="s">
        <v>10</v>
      </c>
      <c r="O56" s="66" t="s">
        <v>18</v>
      </c>
      <c r="P56" s="65" t="s">
        <v>196</v>
      </c>
      <c r="Q56" s="65" t="s">
        <v>12</v>
      </c>
      <c r="S56" s="9"/>
      <c r="T56" s="9"/>
      <c r="U56" s="9"/>
      <c r="V56" s="92"/>
      <c r="X56" s="87"/>
      <c r="AA56" s="56"/>
    </row>
    <row r="57" spans="1:27" x14ac:dyDescent="0.25">
      <c r="A57" s="41"/>
      <c r="B57" s="41"/>
      <c r="C57" s="84" t="s">
        <v>185</v>
      </c>
      <c r="D57" s="4"/>
      <c r="E57" s="4"/>
      <c r="F57" s="4"/>
      <c r="G57" s="4"/>
      <c r="H57" s="6"/>
      <c r="I57" s="52"/>
      <c r="J57" s="52"/>
      <c r="K57" s="52"/>
      <c r="M57" s="66" t="s">
        <v>20</v>
      </c>
      <c r="N57" s="66"/>
      <c r="O57" s="66"/>
      <c r="P57" s="66"/>
      <c r="Q57" s="66"/>
      <c r="R57" s="37"/>
      <c r="S57" s="9"/>
      <c r="T57" s="9"/>
      <c r="U57" s="9"/>
      <c r="V57" s="92"/>
      <c r="X57" s="88"/>
      <c r="AA57" s="56"/>
    </row>
    <row r="58" spans="1:27" x14ac:dyDescent="0.25">
      <c r="A58" s="41"/>
      <c r="B58" s="100" t="s">
        <v>177</v>
      </c>
      <c r="C58" s="60" t="s">
        <v>201</v>
      </c>
      <c r="D58" s="4"/>
      <c r="E58" s="4"/>
      <c r="F58" s="4"/>
      <c r="G58" s="4"/>
      <c r="H58" s="6"/>
      <c r="I58" s="52"/>
      <c r="J58" s="52"/>
      <c r="K58" s="52"/>
      <c r="M58" s="66"/>
      <c r="N58" s="66"/>
      <c r="O58" s="65"/>
      <c r="P58" s="65"/>
      <c r="Q58" s="65"/>
      <c r="S58" s="9"/>
      <c r="T58" s="9"/>
      <c r="U58" s="9"/>
      <c r="V58" s="92"/>
      <c r="X58" s="88"/>
      <c r="AA58" s="37"/>
    </row>
    <row r="59" spans="1:27" x14ac:dyDescent="0.25">
      <c r="A59" s="41"/>
      <c r="B59" s="41"/>
      <c r="C59" s="41"/>
      <c r="D59" s="4"/>
      <c r="E59" s="4"/>
      <c r="F59" s="4"/>
      <c r="G59" s="4"/>
      <c r="H59" s="6"/>
      <c r="I59" s="52"/>
      <c r="J59" s="52"/>
      <c r="K59" s="52"/>
      <c r="M59" s="66"/>
      <c r="N59" s="66"/>
      <c r="O59" s="65"/>
      <c r="P59" s="65"/>
      <c r="Q59" s="65"/>
      <c r="S59" s="9"/>
      <c r="T59" s="9"/>
      <c r="U59" s="9"/>
      <c r="V59" s="92"/>
      <c r="X59" s="88"/>
      <c r="AA59" s="37"/>
    </row>
    <row r="60" spans="1:27" x14ac:dyDescent="0.25">
      <c r="A60" s="59">
        <v>43916</v>
      </c>
      <c r="B60" s="59">
        <v>43916</v>
      </c>
      <c r="C60" s="41" t="s">
        <v>141</v>
      </c>
      <c r="D60" s="4" t="s">
        <v>15</v>
      </c>
      <c r="E60" s="4" t="s">
        <v>17</v>
      </c>
      <c r="F60" s="4" t="s">
        <v>6</v>
      </c>
      <c r="G60" s="4" t="s">
        <v>21</v>
      </c>
      <c r="H60" s="6"/>
      <c r="I60" s="52"/>
      <c r="J60" s="52"/>
      <c r="K60" s="52"/>
      <c r="M60" s="66" t="s">
        <v>16</v>
      </c>
      <c r="N60" s="66" t="s">
        <v>8</v>
      </c>
      <c r="O60" s="66" t="s">
        <v>125</v>
      </c>
      <c r="P60" s="66" t="s">
        <v>9</v>
      </c>
      <c r="Q60" s="66" t="s">
        <v>19</v>
      </c>
      <c r="R60" s="37"/>
      <c r="S60" s="9"/>
      <c r="T60" s="9"/>
      <c r="U60" s="9"/>
      <c r="V60" s="92" t="s">
        <v>184</v>
      </c>
      <c r="X60" s="90" t="s">
        <v>22</v>
      </c>
      <c r="AA60" s="37"/>
    </row>
    <row r="61" spans="1:27" x14ac:dyDescent="0.25">
      <c r="A61" s="41"/>
      <c r="B61" s="80" t="s">
        <v>22</v>
      </c>
      <c r="C61" s="41" t="s">
        <v>132</v>
      </c>
      <c r="D61" s="4"/>
      <c r="E61" s="4"/>
      <c r="F61" s="4"/>
      <c r="G61" s="4"/>
      <c r="H61" s="6"/>
      <c r="I61" s="52"/>
      <c r="J61" s="52"/>
      <c r="K61" s="52"/>
      <c r="M61" s="66" t="s">
        <v>11</v>
      </c>
      <c r="N61" s="66" t="s">
        <v>10</v>
      </c>
      <c r="O61" s="66" t="s">
        <v>18</v>
      </c>
      <c r="P61" s="65" t="s">
        <v>196</v>
      </c>
      <c r="Q61" s="65" t="s">
        <v>12</v>
      </c>
      <c r="S61" s="9"/>
      <c r="T61" s="9"/>
      <c r="U61" s="9"/>
      <c r="V61" s="92"/>
      <c r="X61" s="87"/>
      <c r="AA61" s="37"/>
    </row>
    <row r="62" spans="1:27" x14ac:dyDescent="0.25">
      <c r="A62" s="17"/>
      <c r="B62" s="100" t="s">
        <v>177</v>
      </c>
      <c r="C62" s="101" t="s">
        <v>202</v>
      </c>
      <c r="D62" s="4"/>
      <c r="E62" s="4"/>
      <c r="F62" s="4"/>
      <c r="G62" s="4"/>
      <c r="H62" s="6"/>
      <c r="I62" s="52"/>
      <c r="J62" s="52"/>
      <c r="K62" s="52"/>
      <c r="M62" s="66" t="s">
        <v>20</v>
      </c>
      <c r="N62" s="66"/>
      <c r="O62" s="66"/>
      <c r="P62" s="66"/>
      <c r="Q62" s="66"/>
      <c r="R62" s="37"/>
      <c r="S62" s="9"/>
      <c r="T62" s="9"/>
      <c r="U62" s="9"/>
      <c r="V62" s="92"/>
      <c r="X62" s="89"/>
      <c r="AA62" s="37"/>
    </row>
    <row r="63" spans="1:27" x14ac:dyDescent="0.25">
      <c r="A63" s="17"/>
      <c r="B63" s="17"/>
      <c r="C63" s="60"/>
      <c r="D63" s="4"/>
      <c r="E63" s="4"/>
      <c r="F63" s="4"/>
      <c r="G63" s="4"/>
      <c r="H63" s="6"/>
      <c r="I63" s="52"/>
      <c r="J63" s="52"/>
      <c r="K63" s="52"/>
      <c r="M63" s="66"/>
      <c r="N63" s="66"/>
      <c r="O63" s="65"/>
      <c r="P63" s="65"/>
      <c r="Q63" s="65"/>
      <c r="S63" s="9"/>
      <c r="T63" s="9"/>
      <c r="U63" s="9"/>
      <c r="V63" s="92"/>
      <c r="X63" s="89"/>
      <c r="AA63" s="17"/>
    </row>
    <row r="64" spans="1:27" x14ac:dyDescent="0.25">
      <c r="A64" s="59">
        <v>43916</v>
      </c>
      <c r="B64" s="59">
        <v>43916</v>
      </c>
      <c r="C64" s="41" t="s">
        <v>203</v>
      </c>
      <c r="D64" s="4" t="s">
        <v>15</v>
      </c>
      <c r="E64" s="4" t="s">
        <v>17</v>
      </c>
      <c r="F64" s="4" t="s">
        <v>6</v>
      </c>
      <c r="G64" s="4" t="s">
        <v>21</v>
      </c>
      <c r="H64" s="6"/>
      <c r="I64" s="52"/>
      <c r="J64" s="52"/>
      <c r="K64" s="52"/>
      <c r="M64" s="66" t="s">
        <v>16</v>
      </c>
      <c r="N64" s="66" t="s">
        <v>8</v>
      </c>
      <c r="O64" s="66" t="s">
        <v>125</v>
      </c>
      <c r="P64" s="66" t="s">
        <v>9</v>
      </c>
      <c r="Q64" s="66" t="s">
        <v>19</v>
      </c>
      <c r="R64" s="37"/>
      <c r="S64" s="9"/>
      <c r="T64" s="9"/>
      <c r="U64" s="9"/>
      <c r="V64" s="92" t="s">
        <v>250</v>
      </c>
      <c r="X64" s="90" t="s">
        <v>22</v>
      </c>
      <c r="AA64" s="17"/>
    </row>
    <row r="65" spans="1:27" x14ac:dyDescent="0.25">
      <c r="A65" s="17"/>
      <c r="B65" s="80" t="s">
        <v>22</v>
      </c>
      <c r="C65" s="41" t="s">
        <v>132</v>
      </c>
      <c r="D65" s="4"/>
      <c r="E65" s="4"/>
      <c r="F65" s="4"/>
      <c r="G65" s="4"/>
      <c r="H65" s="6"/>
      <c r="I65" s="52"/>
      <c r="J65" s="52"/>
      <c r="K65" s="52"/>
      <c r="M65" s="66" t="s">
        <v>11</v>
      </c>
      <c r="N65" s="66" t="s">
        <v>10</v>
      </c>
      <c r="O65" s="66" t="s">
        <v>18</v>
      </c>
      <c r="P65" s="65" t="s">
        <v>196</v>
      </c>
      <c r="Q65" s="65" t="s">
        <v>12</v>
      </c>
      <c r="S65" s="9"/>
      <c r="T65" s="9"/>
      <c r="U65" s="9"/>
      <c r="V65" s="92"/>
      <c r="X65" s="87"/>
      <c r="AA65" s="17"/>
    </row>
    <row r="66" spans="1:27" x14ac:dyDescent="0.25">
      <c r="A66" s="41"/>
      <c r="B66" s="41"/>
      <c r="C66" s="41"/>
      <c r="D66" s="4"/>
      <c r="E66" s="4"/>
      <c r="F66" s="4"/>
      <c r="G66" s="4"/>
      <c r="H66" s="6"/>
      <c r="I66" s="52"/>
      <c r="J66" s="52"/>
      <c r="K66" s="52"/>
      <c r="M66" s="66" t="s">
        <v>20</v>
      </c>
      <c r="N66" s="66"/>
      <c r="O66" s="66"/>
      <c r="P66" s="66"/>
      <c r="Q66" s="66"/>
      <c r="R66" s="37"/>
      <c r="S66" s="9"/>
      <c r="T66" s="9"/>
      <c r="U66" s="9"/>
      <c r="V66" s="92"/>
      <c r="X66" s="88"/>
      <c r="AA66" s="17"/>
    </row>
    <row r="67" spans="1:27" x14ac:dyDescent="0.25">
      <c r="A67" s="41"/>
      <c r="B67" s="41"/>
      <c r="C67" s="41"/>
      <c r="D67" s="4"/>
      <c r="E67" s="4"/>
      <c r="F67" s="4"/>
      <c r="G67" s="4"/>
      <c r="H67" s="6"/>
      <c r="I67" s="52"/>
      <c r="J67" s="52"/>
      <c r="K67" s="52"/>
      <c r="M67" s="66"/>
      <c r="N67" s="66"/>
      <c r="O67" s="65"/>
      <c r="P67" s="65"/>
      <c r="Q67" s="65"/>
      <c r="S67" s="9"/>
      <c r="T67" s="9"/>
      <c r="U67" s="9"/>
      <c r="V67" s="92"/>
      <c r="X67" s="88"/>
      <c r="AA67" s="17"/>
    </row>
    <row r="68" spans="1:27" x14ac:dyDescent="0.25">
      <c r="A68" s="59">
        <v>43922</v>
      </c>
      <c r="B68" s="59">
        <v>43922</v>
      </c>
      <c r="C68" s="41" t="s">
        <v>204</v>
      </c>
      <c r="D68" s="4" t="s">
        <v>15</v>
      </c>
      <c r="E68" s="4" t="s">
        <v>17</v>
      </c>
      <c r="F68" s="4" t="s">
        <v>6</v>
      </c>
      <c r="G68" s="4" t="s">
        <v>21</v>
      </c>
      <c r="H68" s="6"/>
      <c r="I68" s="52"/>
      <c r="J68" s="52"/>
      <c r="K68" s="52"/>
      <c r="M68" s="66" t="s">
        <v>16</v>
      </c>
      <c r="N68" s="66" t="s">
        <v>8</v>
      </c>
      <c r="O68" s="66" t="s">
        <v>125</v>
      </c>
      <c r="P68" s="66" t="s">
        <v>9</v>
      </c>
      <c r="Q68" s="66" t="s">
        <v>19</v>
      </c>
      <c r="R68" s="37"/>
      <c r="S68" s="9"/>
      <c r="T68" s="9"/>
      <c r="U68" s="9"/>
      <c r="V68" s="92" t="s">
        <v>183</v>
      </c>
      <c r="X68" s="90" t="s">
        <v>22</v>
      </c>
      <c r="AA68" s="17"/>
    </row>
    <row r="69" spans="1:27" x14ac:dyDescent="0.25">
      <c r="A69" s="41"/>
      <c r="B69" s="80" t="s">
        <v>22</v>
      </c>
      <c r="C69" s="41" t="s">
        <v>132</v>
      </c>
      <c r="D69" s="4"/>
      <c r="E69" s="4"/>
      <c r="F69" s="4"/>
      <c r="G69" s="4"/>
      <c r="H69" s="6"/>
      <c r="I69" s="52"/>
      <c r="J69" s="52"/>
      <c r="K69" s="52"/>
      <c r="M69" s="66" t="s">
        <v>11</v>
      </c>
      <c r="N69" s="66" t="s">
        <v>10</v>
      </c>
      <c r="O69" s="66" t="s">
        <v>18</v>
      </c>
      <c r="P69" s="65" t="s">
        <v>196</v>
      </c>
      <c r="Q69" s="65" t="s">
        <v>12</v>
      </c>
      <c r="S69" s="9"/>
      <c r="T69" s="9"/>
      <c r="U69" s="9"/>
      <c r="V69" s="92"/>
      <c r="X69" s="87"/>
      <c r="AA69" s="17"/>
    </row>
    <row r="70" spans="1:27" x14ac:dyDescent="0.25">
      <c r="A70" s="41"/>
      <c r="B70" s="41"/>
      <c r="C70" s="61"/>
      <c r="D70" s="4"/>
      <c r="E70" s="4"/>
      <c r="F70" s="4"/>
      <c r="G70" s="4"/>
      <c r="H70" s="6"/>
      <c r="I70" s="52"/>
      <c r="J70" s="52"/>
      <c r="K70" s="52"/>
      <c r="M70" s="66" t="s">
        <v>20</v>
      </c>
      <c r="N70" s="66"/>
      <c r="O70" s="66"/>
      <c r="P70" s="66"/>
      <c r="Q70" s="66"/>
      <c r="R70" s="37"/>
      <c r="S70" s="9"/>
      <c r="T70" s="9"/>
      <c r="U70" s="9"/>
      <c r="V70" s="92"/>
      <c r="X70" s="88"/>
      <c r="AA70" s="17"/>
    </row>
    <row r="71" spans="1:27" x14ac:dyDescent="0.25">
      <c r="A71" s="41"/>
      <c r="B71" s="41"/>
      <c r="C71" s="41"/>
      <c r="D71" s="4"/>
      <c r="E71" s="4"/>
      <c r="F71" s="4"/>
      <c r="G71" s="4"/>
      <c r="H71" s="6"/>
      <c r="I71" s="52"/>
      <c r="J71" s="52"/>
      <c r="K71" s="52"/>
      <c r="M71" s="66"/>
      <c r="N71" s="66"/>
      <c r="O71" s="65"/>
      <c r="P71" s="65"/>
      <c r="Q71" s="65"/>
      <c r="S71" s="9"/>
      <c r="T71" s="9"/>
      <c r="U71" s="9"/>
      <c r="V71" s="92"/>
      <c r="X71" s="88"/>
      <c r="AA71" s="17"/>
    </row>
    <row r="72" spans="1:27" x14ac:dyDescent="0.25">
      <c r="A72" s="59">
        <v>43922</v>
      </c>
      <c r="B72" s="59">
        <v>43922</v>
      </c>
      <c r="C72" s="41" t="s">
        <v>205</v>
      </c>
      <c r="D72" s="4" t="s">
        <v>15</v>
      </c>
      <c r="E72" s="4" t="s">
        <v>17</v>
      </c>
      <c r="F72" s="4" t="s">
        <v>6</v>
      </c>
      <c r="G72" s="4" t="s">
        <v>21</v>
      </c>
      <c r="H72" s="6"/>
      <c r="I72" s="52"/>
      <c r="J72" s="52"/>
      <c r="K72" s="52"/>
      <c r="M72" s="66" t="s">
        <v>16</v>
      </c>
      <c r="N72" s="66" t="s">
        <v>8</v>
      </c>
      <c r="O72" s="66" t="s">
        <v>125</v>
      </c>
      <c r="P72" s="66" t="s">
        <v>9</v>
      </c>
      <c r="Q72" s="66" t="s">
        <v>19</v>
      </c>
      <c r="R72" s="37"/>
      <c r="S72" s="9"/>
      <c r="T72" s="9"/>
      <c r="U72" s="9"/>
      <c r="V72" s="92" t="s">
        <v>183</v>
      </c>
      <c r="X72" s="90" t="s">
        <v>22</v>
      </c>
      <c r="AA72" s="17"/>
    </row>
    <row r="73" spans="1:27" x14ac:dyDescent="0.25">
      <c r="A73" s="41"/>
      <c r="B73" s="80" t="s">
        <v>22</v>
      </c>
      <c r="C73" s="41" t="s">
        <v>132</v>
      </c>
      <c r="D73" s="4"/>
      <c r="E73" s="4"/>
      <c r="F73" s="4"/>
      <c r="G73" s="4"/>
      <c r="H73" s="6"/>
      <c r="I73" s="52"/>
      <c r="J73" s="52"/>
      <c r="K73" s="52"/>
      <c r="M73" s="66" t="s">
        <v>11</v>
      </c>
      <c r="N73" s="66" t="s">
        <v>10</v>
      </c>
      <c r="O73" s="66" t="s">
        <v>18</v>
      </c>
      <c r="P73" s="65" t="s">
        <v>196</v>
      </c>
      <c r="Q73" s="65" t="s">
        <v>12</v>
      </c>
      <c r="S73" s="9"/>
      <c r="T73" s="9"/>
      <c r="U73" s="9"/>
      <c r="V73" s="92"/>
      <c r="X73" s="87"/>
      <c r="AA73" s="17"/>
    </row>
    <row r="74" spans="1:27" x14ac:dyDescent="0.25">
      <c r="A74" s="41"/>
      <c r="B74" s="41"/>
      <c r="C74" s="41"/>
      <c r="D74" s="4"/>
      <c r="E74" s="4"/>
      <c r="F74" s="4"/>
      <c r="G74" s="4"/>
      <c r="H74" s="6"/>
      <c r="I74" s="52"/>
      <c r="J74" s="52"/>
      <c r="K74" s="52"/>
      <c r="M74" s="66" t="s">
        <v>20</v>
      </c>
      <c r="N74" s="66"/>
      <c r="O74" s="66"/>
      <c r="P74" s="66"/>
      <c r="Q74" s="66"/>
      <c r="R74" s="37"/>
      <c r="S74" s="9"/>
      <c r="T74" s="9"/>
      <c r="U74" s="9"/>
      <c r="V74" s="92"/>
      <c r="X74" s="88"/>
      <c r="AA74" s="17"/>
    </row>
    <row r="75" spans="1:27" x14ac:dyDescent="0.25">
      <c r="A75" s="41"/>
      <c r="B75" s="41"/>
      <c r="C75" s="41"/>
      <c r="D75" s="4"/>
      <c r="E75" s="4"/>
      <c r="F75" s="4"/>
      <c r="G75" s="4"/>
      <c r="H75" s="6"/>
      <c r="I75" s="52"/>
      <c r="J75" s="52"/>
      <c r="K75" s="52"/>
      <c r="M75" s="66"/>
      <c r="N75" s="66"/>
      <c r="O75" s="65"/>
      <c r="P75" s="65"/>
      <c r="Q75" s="65"/>
      <c r="S75" s="9"/>
      <c r="T75" s="9"/>
      <c r="U75" s="9"/>
      <c r="V75" s="92"/>
      <c r="X75" s="88"/>
      <c r="AA75" s="17"/>
    </row>
    <row r="76" spans="1:27" x14ac:dyDescent="0.25">
      <c r="A76" s="59">
        <v>43922</v>
      </c>
      <c r="B76" s="59">
        <v>43922</v>
      </c>
      <c r="C76" s="41" t="s">
        <v>142</v>
      </c>
      <c r="D76" s="4" t="s">
        <v>15</v>
      </c>
      <c r="E76" s="4" t="s">
        <v>17</v>
      </c>
      <c r="F76" s="4" t="s">
        <v>6</v>
      </c>
      <c r="G76" s="4" t="s">
        <v>21</v>
      </c>
      <c r="H76" s="6"/>
      <c r="I76" s="52"/>
      <c r="J76" s="52"/>
      <c r="K76" s="52"/>
      <c r="M76" s="66" t="s">
        <v>16</v>
      </c>
      <c r="N76" s="66" t="s">
        <v>8</v>
      </c>
      <c r="O76" s="66" t="s">
        <v>125</v>
      </c>
      <c r="P76" s="66" t="s">
        <v>9</v>
      </c>
      <c r="Q76" s="66" t="s">
        <v>19</v>
      </c>
      <c r="R76" s="37"/>
      <c r="S76" s="9"/>
      <c r="T76" s="9"/>
      <c r="U76" s="9"/>
      <c r="V76" s="92" t="s">
        <v>183</v>
      </c>
      <c r="X76" s="90" t="s">
        <v>22</v>
      </c>
      <c r="AA76" s="17"/>
    </row>
    <row r="77" spans="1:27" x14ac:dyDescent="0.25">
      <c r="A77" s="41"/>
      <c r="B77" s="80" t="s">
        <v>22</v>
      </c>
      <c r="C77" s="41" t="s">
        <v>132</v>
      </c>
      <c r="D77" s="4"/>
      <c r="E77" s="4"/>
      <c r="F77" s="4"/>
      <c r="G77" s="4"/>
      <c r="H77" s="6"/>
      <c r="I77" s="52"/>
      <c r="J77" s="52"/>
      <c r="K77" s="52"/>
      <c r="M77" s="66" t="s">
        <v>11</v>
      </c>
      <c r="N77" s="66" t="s">
        <v>10</v>
      </c>
      <c r="O77" s="66" t="s">
        <v>18</v>
      </c>
      <c r="P77" s="65" t="s">
        <v>196</v>
      </c>
      <c r="Q77" s="65" t="s">
        <v>12</v>
      </c>
      <c r="S77" s="9"/>
      <c r="T77" s="9"/>
      <c r="U77" s="9"/>
      <c r="V77" s="92"/>
      <c r="X77" s="87"/>
      <c r="AA77" s="17"/>
    </row>
    <row r="78" spans="1:27" x14ac:dyDescent="0.25">
      <c r="A78" s="41"/>
      <c r="B78" s="100" t="s">
        <v>177</v>
      </c>
      <c r="C78" s="60" t="s">
        <v>206</v>
      </c>
      <c r="D78" s="4"/>
      <c r="E78" s="4"/>
      <c r="F78" s="4"/>
      <c r="G78" s="4"/>
      <c r="H78" s="6"/>
      <c r="I78" s="52"/>
      <c r="J78" s="52"/>
      <c r="K78" s="52"/>
      <c r="M78" s="66" t="s">
        <v>20</v>
      </c>
      <c r="N78" s="66"/>
      <c r="O78" s="66"/>
      <c r="P78" s="66"/>
      <c r="Q78" s="66"/>
      <c r="R78" s="37"/>
      <c r="S78" s="9"/>
      <c r="T78" s="9"/>
      <c r="U78" s="9"/>
      <c r="V78" s="92"/>
      <c r="X78" s="88"/>
      <c r="AA78" s="17"/>
    </row>
    <row r="79" spans="1:27" x14ac:dyDescent="0.25">
      <c r="A79" s="41"/>
      <c r="B79" s="41"/>
      <c r="C79" s="41"/>
      <c r="D79" s="4"/>
      <c r="E79" s="53"/>
      <c r="F79" s="53"/>
      <c r="G79" s="53"/>
      <c r="H79" s="6"/>
      <c r="I79" s="52"/>
      <c r="J79" s="52"/>
      <c r="K79" s="52"/>
      <c r="M79" s="66"/>
      <c r="N79" s="66"/>
      <c r="O79" s="65"/>
      <c r="P79" s="65"/>
      <c r="Q79" s="65"/>
      <c r="S79" s="9"/>
      <c r="T79" s="9"/>
      <c r="U79" s="9"/>
      <c r="V79" s="92"/>
      <c r="X79" s="88"/>
      <c r="AA79" s="17"/>
    </row>
    <row r="80" spans="1:27" x14ac:dyDescent="0.25">
      <c r="A80" s="59">
        <v>43929</v>
      </c>
      <c r="B80" s="59">
        <v>43929</v>
      </c>
      <c r="C80" s="41" t="s">
        <v>143</v>
      </c>
      <c r="D80" s="4" t="s">
        <v>15</v>
      </c>
      <c r="E80" s="4" t="s">
        <v>17</v>
      </c>
      <c r="F80" s="4" t="s">
        <v>6</v>
      </c>
      <c r="G80" s="4" t="s">
        <v>21</v>
      </c>
      <c r="H80" s="6"/>
      <c r="I80" s="52"/>
      <c r="J80" s="52"/>
      <c r="K80" s="52"/>
      <c r="M80" s="66" t="s">
        <v>16</v>
      </c>
      <c r="N80" s="66" t="s">
        <v>8</v>
      </c>
      <c r="O80" s="66" t="s">
        <v>125</v>
      </c>
      <c r="P80" s="66" t="s">
        <v>9</v>
      </c>
      <c r="Q80" s="66" t="s">
        <v>19</v>
      </c>
      <c r="R80" s="37"/>
      <c r="S80" s="9"/>
      <c r="T80" s="9"/>
      <c r="U80" s="9"/>
      <c r="V80" s="92" t="s">
        <v>184</v>
      </c>
      <c r="X80" s="90" t="s">
        <v>22</v>
      </c>
      <c r="AA80" s="17"/>
    </row>
    <row r="81" spans="1:27" x14ac:dyDescent="0.25">
      <c r="A81" s="41"/>
      <c r="B81" s="80" t="s">
        <v>22</v>
      </c>
      <c r="C81" s="41" t="s">
        <v>132</v>
      </c>
      <c r="D81" s="4"/>
      <c r="E81" s="4"/>
      <c r="F81" s="4"/>
      <c r="G81" s="4"/>
      <c r="H81" s="6"/>
      <c r="I81" s="52"/>
      <c r="J81" s="52"/>
      <c r="K81" s="52"/>
      <c r="M81" s="66" t="s">
        <v>11</v>
      </c>
      <c r="N81" s="66" t="s">
        <v>10</v>
      </c>
      <c r="O81" s="66" t="s">
        <v>18</v>
      </c>
      <c r="P81" s="65" t="s">
        <v>196</v>
      </c>
      <c r="Q81" s="65" t="s">
        <v>12</v>
      </c>
      <c r="S81" s="9"/>
      <c r="T81" s="9"/>
      <c r="U81" s="9"/>
      <c r="V81" s="92"/>
      <c r="X81" s="87"/>
      <c r="AA81" s="17"/>
    </row>
    <row r="82" spans="1:27" x14ac:dyDescent="0.25">
      <c r="A82" s="41"/>
      <c r="B82" s="41"/>
      <c r="C82" s="41" t="s">
        <v>144</v>
      </c>
      <c r="D82" s="4"/>
      <c r="E82" s="4"/>
      <c r="F82" s="4"/>
      <c r="G82" s="4"/>
      <c r="H82" s="6"/>
      <c r="I82" s="52"/>
      <c r="J82" s="52"/>
      <c r="K82" s="52"/>
      <c r="M82" s="66" t="s">
        <v>20</v>
      </c>
      <c r="N82" s="66"/>
      <c r="O82" s="66"/>
      <c r="P82" s="66"/>
      <c r="Q82" s="66"/>
      <c r="R82" s="37"/>
      <c r="S82" s="9"/>
      <c r="T82" s="9"/>
      <c r="U82" s="9"/>
      <c r="V82" s="92"/>
      <c r="X82" s="88"/>
      <c r="AA82" s="17"/>
    </row>
    <row r="83" spans="1:27" x14ac:dyDescent="0.25">
      <c r="A83" s="41"/>
      <c r="B83" s="100" t="s">
        <v>177</v>
      </c>
      <c r="C83" s="60" t="s">
        <v>207</v>
      </c>
      <c r="D83" s="4"/>
      <c r="E83" s="4"/>
      <c r="F83" s="4"/>
      <c r="G83" s="4"/>
      <c r="H83" s="6"/>
      <c r="I83" s="52"/>
      <c r="J83" s="52"/>
      <c r="K83" s="52"/>
      <c r="M83" s="66"/>
      <c r="N83" s="66"/>
      <c r="O83" s="66"/>
      <c r="P83" s="66"/>
      <c r="Q83" s="66"/>
      <c r="R83" s="37"/>
      <c r="S83" s="9"/>
      <c r="T83" s="9"/>
      <c r="U83" s="9"/>
      <c r="V83" s="92"/>
      <c r="X83" s="88"/>
      <c r="AA83" s="17"/>
    </row>
    <row r="84" spans="1:27" x14ac:dyDescent="0.25">
      <c r="A84" s="62" t="s">
        <v>145</v>
      </c>
      <c r="B84" s="63">
        <v>43916</v>
      </c>
      <c r="C84" s="84" t="s">
        <v>158</v>
      </c>
      <c r="D84" s="4"/>
      <c r="E84" s="4"/>
      <c r="F84" s="4"/>
      <c r="G84" s="4"/>
      <c r="H84" s="6"/>
      <c r="I84" s="52"/>
      <c r="J84" s="52"/>
      <c r="K84" s="52"/>
      <c r="M84" s="66"/>
      <c r="N84" s="66"/>
      <c r="O84" s="66"/>
      <c r="P84" s="66"/>
      <c r="Q84" s="66"/>
      <c r="R84" s="37"/>
      <c r="S84" s="9"/>
      <c r="T84" s="9"/>
      <c r="U84" s="9"/>
      <c r="V84" s="92"/>
      <c r="X84" s="91"/>
      <c r="AA84" s="17"/>
    </row>
    <row r="85" spans="1:27" x14ac:dyDescent="0.25">
      <c r="A85" s="17"/>
      <c r="B85" s="17"/>
      <c r="C85" s="17"/>
      <c r="D85" s="4"/>
      <c r="E85" s="4"/>
      <c r="F85" s="4"/>
      <c r="G85" s="4"/>
      <c r="H85" s="6"/>
      <c r="I85" s="52"/>
      <c r="J85" s="52"/>
      <c r="K85" s="52"/>
      <c r="M85" s="66"/>
      <c r="N85" s="66"/>
      <c r="O85" s="65"/>
      <c r="P85" s="65"/>
      <c r="Q85" s="65"/>
      <c r="S85" s="9"/>
      <c r="T85" s="9"/>
      <c r="U85" s="9"/>
      <c r="V85" s="92"/>
      <c r="X85" s="89"/>
      <c r="AA85" s="17"/>
    </row>
    <row r="86" spans="1:27" x14ac:dyDescent="0.25">
      <c r="A86" s="59">
        <v>43958</v>
      </c>
      <c r="B86" s="59">
        <v>43958</v>
      </c>
      <c r="C86" s="41" t="s">
        <v>159</v>
      </c>
      <c r="D86" s="4" t="s">
        <v>15</v>
      </c>
      <c r="E86" s="4" t="s">
        <v>17</v>
      </c>
      <c r="F86" s="4" t="s">
        <v>6</v>
      </c>
      <c r="G86" s="4" t="s">
        <v>21</v>
      </c>
      <c r="H86" s="6"/>
      <c r="I86" s="52"/>
      <c r="J86" s="52"/>
      <c r="K86" s="52"/>
      <c r="M86" s="66" t="s">
        <v>16</v>
      </c>
      <c r="N86" s="66" t="s">
        <v>8</v>
      </c>
      <c r="O86" s="66" t="s">
        <v>125</v>
      </c>
      <c r="P86" s="66" t="s">
        <v>9</v>
      </c>
      <c r="Q86" s="66" t="s">
        <v>19</v>
      </c>
      <c r="R86" s="37"/>
      <c r="S86" s="9"/>
      <c r="T86" s="9"/>
      <c r="U86" s="9"/>
      <c r="V86" s="92" t="s">
        <v>184</v>
      </c>
      <c r="X86" s="90" t="s">
        <v>22</v>
      </c>
      <c r="AA86" s="17"/>
    </row>
    <row r="87" spans="1:27" x14ac:dyDescent="0.25">
      <c r="A87" s="41"/>
      <c r="B87" s="80" t="s">
        <v>22</v>
      </c>
      <c r="C87" s="41" t="s">
        <v>132</v>
      </c>
      <c r="D87" s="4"/>
      <c r="E87" s="4"/>
      <c r="F87" s="4"/>
      <c r="G87" s="4"/>
      <c r="H87" s="6"/>
      <c r="I87" s="52"/>
      <c r="J87" s="52"/>
      <c r="K87" s="52"/>
      <c r="M87" s="66" t="s">
        <v>11</v>
      </c>
      <c r="N87" s="66" t="s">
        <v>10</v>
      </c>
      <c r="O87" s="66" t="s">
        <v>18</v>
      </c>
      <c r="P87" s="65" t="s">
        <v>196</v>
      </c>
      <c r="Q87" s="65" t="s">
        <v>12</v>
      </c>
      <c r="S87" s="9"/>
      <c r="T87" s="9"/>
      <c r="U87" s="9"/>
      <c r="V87" s="92"/>
      <c r="X87" s="87"/>
      <c r="AA87" s="17"/>
    </row>
    <row r="88" spans="1:27" x14ac:dyDescent="0.25">
      <c r="A88" s="41"/>
      <c r="B88" s="100" t="s">
        <v>177</v>
      </c>
      <c r="C88" s="60" t="s">
        <v>209</v>
      </c>
      <c r="D88" s="4"/>
      <c r="E88" s="4"/>
      <c r="F88" s="4"/>
      <c r="G88" s="4"/>
      <c r="H88" s="6"/>
      <c r="I88" s="52"/>
      <c r="J88" s="52"/>
      <c r="K88" s="52"/>
      <c r="M88" s="66" t="s">
        <v>20</v>
      </c>
      <c r="N88" s="66"/>
      <c r="O88" s="66"/>
      <c r="P88" s="66"/>
      <c r="Q88" s="66"/>
      <c r="R88" s="37"/>
      <c r="S88" s="9"/>
      <c r="T88" s="9"/>
      <c r="U88" s="9"/>
      <c r="V88" s="92"/>
      <c r="X88" s="88"/>
      <c r="AA88" s="17"/>
    </row>
    <row r="89" spans="1:27" x14ac:dyDescent="0.25">
      <c r="A89" s="41"/>
      <c r="B89" s="41"/>
      <c r="C89" s="17"/>
      <c r="D89" s="4"/>
      <c r="E89" s="4"/>
      <c r="F89" s="4"/>
      <c r="G89" s="4"/>
      <c r="H89" s="6"/>
      <c r="I89" s="52"/>
      <c r="J89" s="52"/>
      <c r="K89" s="52"/>
      <c r="M89" s="66"/>
      <c r="N89" s="66"/>
      <c r="O89" s="65"/>
      <c r="P89" s="65"/>
      <c r="Q89" s="65"/>
      <c r="S89" s="9"/>
      <c r="T89" s="9"/>
      <c r="U89" s="9"/>
      <c r="V89" s="92"/>
      <c r="X89" s="88"/>
      <c r="AA89" s="17"/>
    </row>
    <row r="90" spans="1:27" x14ac:dyDescent="0.25">
      <c r="A90" s="59">
        <v>43971</v>
      </c>
      <c r="B90" s="59">
        <v>43977</v>
      </c>
      <c r="C90" s="41" t="s">
        <v>210</v>
      </c>
      <c r="D90" s="4" t="s">
        <v>15</v>
      </c>
      <c r="E90" s="4" t="s">
        <v>17</v>
      </c>
      <c r="F90" s="4" t="s">
        <v>6</v>
      </c>
      <c r="G90" s="4" t="s">
        <v>21</v>
      </c>
      <c r="H90" s="6"/>
      <c r="I90" s="52"/>
      <c r="J90" s="52"/>
      <c r="K90" s="52"/>
      <c r="M90" s="66" t="s">
        <v>16</v>
      </c>
      <c r="N90" s="66" t="s">
        <v>8</v>
      </c>
      <c r="O90" s="66" t="s">
        <v>125</v>
      </c>
      <c r="P90" s="66" t="s">
        <v>9</v>
      </c>
      <c r="Q90" s="66" t="s">
        <v>19</v>
      </c>
      <c r="R90" s="37"/>
      <c r="S90" s="9"/>
      <c r="T90" s="9"/>
      <c r="U90" s="9"/>
      <c r="V90" s="92" t="s">
        <v>208</v>
      </c>
      <c r="X90" s="90" t="s">
        <v>22</v>
      </c>
      <c r="AA90" s="17"/>
    </row>
    <row r="91" spans="1:27" x14ac:dyDescent="0.25">
      <c r="A91" s="41"/>
      <c r="B91" s="80" t="s">
        <v>22</v>
      </c>
      <c r="C91" s="41" t="s">
        <v>132</v>
      </c>
      <c r="D91" s="4"/>
      <c r="E91" s="4"/>
      <c r="F91" s="4"/>
      <c r="G91" s="4"/>
      <c r="H91" s="6"/>
      <c r="I91" s="52"/>
      <c r="J91" s="52"/>
      <c r="K91" s="52"/>
      <c r="M91" s="66" t="s">
        <v>11</v>
      </c>
      <c r="N91" s="66" t="s">
        <v>10</v>
      </c>
      <c r="O91" s="66" t="s">
        <v>18</v>
      </c>
      <c r="P91" s="65" t="s">
        <v>196</v>
      </c>
      <c r="Q91" s="65" t="s">
        <v>12</v>
      </c>
      <c r="S91" s="9"/>
      <c r="T91" s="9"/>
      <c r="U91" s="9"/>
      <c r="V91" s="92"/>
      <c r="X91" s="87"/>
      <c r="AA91" s="17"/>
    </row>
    <row r="92" spans="1:27" x14ac:dyDescent="0.25">
      <c r="A92" s="41"/>
      <c r="B92" s="41"/>
      <c r="C92" s="17"/>
      <c r="D92" s="4"/>
      <c r="E92" s="4"/>
      <c r="F92" s="4"/>
      <c r="G92" s="4"/>
      <c r="H92" s="6"/>
      <c r="I92" s="52"/>
      <c r="J92" s="52"/>
      <c r="K92" s="52"/>
      <c r="M92" s="66" t="s">
        <v>20</v>
      </c>
      <c r="N92" s="66"/>
      <c r="O92" s="66"/>
      <c r="P92" s="66"/>
      <c r="Q92" s="66"/>
      <c r="R92" s="37"/>
      <c r="S92" s="9"/>
      <c r="T92" s="9"/>
      <c r="U92" s="9"/>
      <c r="V92" s="92"/>
      <c r="X92" s="88"/>
      <c r="AA92" s="17"/>
    </row>
    <row r="93" spans="1:27" x14ac:dyDescent="0.25">
      <c r="A93" s="41"/>
      <c r="B93" s="41"/>
      <c r="C93" s="17"/>
      <c r="D93" s="4"/>
      <c r="E93" s="4"/>
      <c r="F93" s="4"/>
      <c r="G93" s="4"/>
      <c r="H93" s="6"/>
      <c r="I93" s="52"/>
      <c r="J93" s="52"/>
      <c r="K93" s="52"/>
      <c r="M93" s="66"/>
      <c r="N93" s="66"/>
      <c r="O93" s="65"/>
      <c r="P93" s="65"/>
      <c r="Q93" s="65"/>
      <c r="S93" s="9"/>
      <c r="T93" s="9"/>
      <c r="U93" s="9"/>
      <c r="V93" s="92"/>
      <c r="X93" s="88"/>
      <c r="AA93" s="17"/>
    </row>
    <row r="94" spans="1:27" x14ac:dyDescent="0.25">
      <c r="A94" s="59">
        <v>43971</v>
      </c>
      <c r="B94" s="59">
        <v>43984</v>
      </c>
      <c r="C94" s="41" t="s">
        <v>211</v>
      </c>
      <c r="D94" s="4"/>
      <c r="E94" s="4"/>
      <c r="F94" s="4"/>
      <c r="G94" s="4"/>
      <c r="H94" s="6" t="s">
        <v>15</v>
      </c>
      <c r="I94" s="52" t="s">
        <v>17</v>
      </c>
      <c r="J94" s="52" t="s">
        <v>6</v>
      </c>
      <c r="K94" s="52" t="s">
        <v>21</v>
      </c>
      <c r="M94" s="66" t="s">
        <v>16</v>
      </c>
      <c r="N94" s="66" t="s">
        <v>8</v>
      </c>
      <c r="O94" s="66" t="s">
        <v>125</v>
      </c>
      <c r="P94" s="66" t="s">
        <v>9</v>
      </c>
      <c r="Q94" s="66" t="s">
        <v>19</v>
      </c>
      <c r="R94" s="37"/>
      <c r="S94" s="9"/>
      <c r="T94" s="9"/>
      <c r="U94" s="9"/>
      <c r="V94" s="92" t="s">
        <v>184</v>
      </c>
      <c r="X94" s="90" t="s">
        <v>14</v>
      </c>
      <c r="AA94" s="17"/>
    </row>
    <row r="95" spans="1:27" x14ac:dyDescent="0.25">
      <c r="A95" s="17"/>
      <c r="B95" s="80" t="s">
        <v>14</v>
      </c>
      <c r="C95" s="41" t="s">
        <v>146</v>
      </c>
      <c r="D95" s="4"/>
      <c r="E95" s="4"/>
      <c r="F95" s="4"/>
      <c r="G95" s="4"/>
      <c r="H95" s="6"/>
      <c r="I95" s="52"/>
      <c r="J95" s="52"/>
      <c r="K95" s="52"/>
      <c r="M95" s="66" t="s">
        <v>11</v>
      </c>
      <c r="N95" s="66" t="s">
        <v>10</v>
      </c>
      <c r="O95" s="66" t="s">
        <v>18</v>
      </c>
      <c r="P95" s="65" t="s">
        <v>196</v>
      </c>
      <c r="Q95" s="65" t="s">
        <v>12</v>
      </c>
      <c r="S95" s="9"/>
      <c r="T95" s="9"/>
      <c r="U95" s="9"/>
      <c r="V95" s="92"/>
      <c r="X95" s="87"/>
      <c r="AA95" s="17"/>
    </row>
    <row r="96" spans="1:27" x14ac:dyDescent="0.25">
      <c r="A96" s="17"/>
      <c r="B96" s="17"/>
      <c r="C96" s="41" t="s">
        <v>147</v>
      </c>
      <c r="D96" s="4"/>
      <c r="E96" s="4"/>
      <c r="F96" s="4"/>
      <c r="G96" s="4"/>
      <c r="H96" s="6"/>
      <c r="I96" s="52"/>
      <c r="J96" s="52"/>
      <c r="K96" s="52"/>
      <c r="M96" s="66" t="s">
        <v>20</v>
      </c>
      <c r="N96" s="66"/>
      <c r="O96" s="66"/>
      <c r="P96" s="66"/>
      <c r="Q96" s="66"/>
      <c r="R96" s="37"/>
      <c r="S96" s="9"/>
      <c r="T96" s="9"/>
      <c r="U96" s="9"/>
      <c r="V96" s="92"/>
      <c r="X96" s="89"/>
      <c r="AA96" s="17"/>
    </row>
    <row r="97" spans="1:27" x14ac:dyDescent="0.25">
      <c r="A97" s="17"/>
      <c r="B97" s="17"/>
      <c r="C97" s="41" t="s">
        <v>127</v>
      </c>
      <c r="D97" s="4"/>
      <c r="E97" s="4"/>
      <c r="F97" s="4"/>
      <c r="G97" s="4"/>
      <c r="H97" s="6"/>
      <c r="I97" s="52"/>
      <c r="J97" s="52"/>
      <c r="K97" s="52"/>
      <c r="M97" s="66"/>
      <c r="N97" s="66"/>
      <c r="O97" s="65"/>
      <c r="P97" s="65"/>
      <c r="Q97" s="65"/>
      <c r="S97" s="9"/>
      <c r="T97" s="9"/>
      <c r="U97" s="9"/>
      <c r="V97" s="92"/>
      <c r="X97" s="89"/>
      <c r="AA97" s="17"/>
    </row>
    <row r="98" spans="1:27" x14ac:dyDescent="0.25">
      <c r="A98" s="17"/>
      <c r="B98" s="17"/>
      <c r="C98" s="17"/>
      <c r="D98" s="4"/>
      <c r="E98" s="4"/>
      <c r="F98" s="4"/>
      <c r="G98" s="4"/>
      <c r="H98" s="6"/>
      <c r="I98" s="52"/>
      <c r="J98" s="52"/>
      <c r="K98" s="52"/>
      <c r="M98" s="66"/>
      <c r="N98" s="66"/>
      <c r="O98" s="65"/>
      <c r="P98" s="65"/>
      <c r="Q98" s="65"/>
      <c r="S98" s="9"/>
      <c r="T98" s="9"/>
      <c r="U98" s="9"/>
      <c r="V98" s="92"/>
      <c r="X98" s="89"/>
      <c r="AA98" s="17"/>
    </row>
    <row r="99" spans="1:27" x14ac:dyDescent="0.25">
      <c r="A99" s="59">
        <v>43986</v>
      </c>
      <c r="B99" s="59">
        <v>43998</v>
      </c>
      <c r="C99" s="41" t="s">
        <v>212</v>
      </c>
      <c r="D99" s="4"/>
      <c r="E99" s="4"/>
      <c r="F99" s="4"/>
      <c r="G99" s="4"/>
      <c r="H99" s="6" t="s">
        <v>15</v>
      </c>
      <c r="I99" s="52" t="s">
        <v>17</v>
      </c>
      <c r="J99" s="52" t="s">
        <v>6</v>
      </c>
      <c r="K99" s="52" t="s">
        <v>21</v>
      </c>
      <c r="M99" s="66" t="s">
        <v>16</v>
      </c>
      <c r="N99" s="66" t="s">
        <v>8</v>
      </c>
      <c r="O99" s="66" t="s">
        <v>125</v>
      </c>
      <c r="P99" s="66" t="s">
        <v>9</v>
      </c>
      <c r="Q99" s="66" t="s">
        <v>19</v>
      </c>
      <c r="R99" s="37"/>
      <c r="S99" s="9"/>
      <c r="T99" s="9"/>
      <c r="U99" s="9"/>
      <c r="V99" s="92" t="s">
        <v>186</v>
      </c>
      <c r="X99" s="90" t="s">
        <v>166</v>
      </c>
      <c r="AA99" s="17"/>
    </row>
    <row r="100" spans="1:27" x14ac:dyDescent="0.25">
      <c r="A100" s="17"/>
      <c r="B100" s="80" t="s">
        <v>166</v>
      </c>
      <c r="C100" s="41" t="s">
        <v>156</v>
      </c>
      <c r="D100" s="4"/>
      <c r="E100" s="4"/>
      <c r="F100" s="4"/>
      <c r="G100" s="4"/>
      <c r="H100" s="6"/>
      <c r="I100" s="52"/>
      <c r="J100" s="52"/>
      <c r="K100" s="52"/>
      <c r="M100" s="66" t="s">
        <v>11</v>
      </c>
      <c r="N100" s="66" t="s">
        <v>10</v>
      </c>
      <c r="O100" s="66" t="s">
        <v>18</v>
      </c>
      <c r="P100" s="65" t="s">
        <v>196</v>
      </c>
      <c r="Q100" s="65" t="s">
        <v>12</v>
      </c>
      <c r="S100" s="9"/>
      <c r="T100" s="9"/>
      <c r="U100" s="9"/>
      <c r="V100" s="92"/>
      <c r="X100" s="87"/>
      <c r="AA100" s="17"/>
    </row>
    <row r="101" spans="1:27" x14ac:dyDescent="0.25">
      <c r="A101" s="17"/>
      <c r="B101" s="17"/>
      <c r="C101" s="41" t="s">
        <v>157</v>
      </c>
      <c r="D101" s="4"/>
      <c r="E101" s="4"/>
      <c r="F101" s="4"/>
      <c r="G101" s="4"/>
      <c r="H101" s="6"/>
      <c r="I101" s="52"/>
      <c r="J101" s="52"/>
      <c r="K101" s="52"/>
      <c r="M101" s="66" t="s">
        <v>20</v>
      </c>
      <c r="N101" s="66"/>
      <c r="O101" s="66"/>
      <c r="P101" s="66"/>
      <c r="Q101" s="66"/>
      <c r="R101" s="37"/>
      <c r="S101" s="9"/>
      <c r="T101" s="9"/>
      <c r="U101" s="9"/>
      <c r="V101" s="92"/>
      <c r="X101" s="89"/>
      <c r="AA101" s="17"/>
    </row>
    <row r="102" spans="1:27" x14ac:dyDescent="0.25">
      <c r="A102" s="17"/>
      <c r="B102" s="17"/>
      <c r="C102" s="41" t="s">
        <v>127</v>
      </c>
      <c r="D102" s="4"/>
      <c r="E102" s="4"/>
      <c r="F102" s="4"/>
      <c r="G102" s="4"/>
      <c r="H102" s="6"/>
      <c r="I102" s="52"/>
      <c r="J102" s="52"/>
      <c r="K102" s="52"/>
      <c r="M102" s="66"/>
      <c r="N102" s="66"/>
      <c r="O102" s="65"/>
      <c r="P102" s="65"/>
      <c r="Q102" s="65"/>
      <c r="S102" s="9"/>
      <c r="T102" s="9"/>
      <c r="U102" s="9"/>
      <c r="V102" s="92"/>
      <c r="X102" s="89"/>
      <c r="AA102" s="17"/>
    </row>
    <row r="103" spans="1:27" x14ac:dyDescent="0.25">
      <c r="A103" s="17"/>
      <c r="B103" s="17"/>
      <c r="C103" s="60" t="s">
        <v>187</v>
      </c>
      <c r="D103" s="4"/>
      <c r="E103" s="4"/>
      <c r="F103" s="4"/>
      <c r="G103" s="4"/>
      <c r="H103" s="6"/>
      <c r="I103" s="52"/>
      <c r="J103" s="52"/>
      <c r="K103" s="52"/>
      <c r="M103" s="66"/>
      <c r="N103" s="66"/>
      <c r="O103" s="65"/>
      <c r="P103" s="65"/>
      <c r="Q103" s="65"/>
      <c r="S103" s="9"/>
      <c r="T103" s="9"/>
      <c r="U103" s="9"/>
      <c r="V103" s="92"/>
      <c r="X103" s="89"/>
      <c r="AA103" s="17"/>
    </row>
    <row r="104" spans="1:27" x14ac:dyDescent="0.25">
      <c r="A104" s="59">
        <v>43986</v>
      </c>
      <c r="B104" s="59">
        <v>44005</v>
      </c>
      <c r="C104" s="41" t="s">
        <v>212</v>
      </c>
      <c r="D104" s="4"/>
      <c r="E104" s="4"/>
      <c r="F104" s="4"/>
      <c r="G104" s="4"/>
      <c r="H104" s="6" t="s">
        <v>15</v>
      </c>
      <c r="I104" s="52" t="s">
        <v>17</v>
      </c>
      <c r="J104" s="52" t="s">
        <v>6</v>
      </c>
      <c r="K104" s="52" t="s">
        <v>21</v>
      </c>
      <c r="M104" s="66" t="s">
        <v>16</v>
      </c>
      <c r="N104" s="66" t="s">
        <v>8</v>
      </c>
      <c r="O104" s="66" t="s">
        <v>125</v>
      </c>
      <c r="P104" s="66" t="s">
        <v>9</v>
      </c>
      <c r="Q104" s="66" t="s">
        <v>19</v>
      </c>
      <c r="R104" s="37"/>
      <c r="S104" s="9"/>
      <c r="T104" s="9"/>
      <c r="U104" s="9"/>
      <c r="V104" s="92" t="s">
        <v>186</v>
      </c>
      <c r="X104" s="90" t="s">
        <v>14</v>
      </c>
      <c r="AA104" s="17"/>
    </row>
    <row r="105" spans="1:27" x14ac:dyDescent="0.25">
      <c r="A105" s="17"/>
      <c r="B105" s="80" t="s">
        <v>14</v>
      </c>
      <c r="C105" s="41" t="s">
        <v>148</v>
      </c>
      <c r="D105" s="4"/>
      <c r="E105" s="4"/>
      <c r="F105" s="4"/>
      <c r="G105" s="4"/>
      <c r="H105" s="6"/>
      <c r="I105" s="52"/>
      <c r="J105" s="52"/>
      <c r="K105" s="52"/>
      <c r="M105" s="66" t="s">
        <v>11</v>
      </c>
      <c r="N105" s="66" t="s">
        <v>10</v>
      </c>
      <c r="O105" s="66" t="s">
        <v>18</v>
      </c>
      <c r="P105" s="65" t="s">
        <v>196</v>
      </c>
      <c r="Q105" s="65" t="s">
        <v>12</v>
      </c>
      <c r="S105" s="9"/>
      <c r="T105" s="9"/>
      <c r="U105" s="9"/>
      <c r="V105" s="92"/>
      <c r="X105" s="87"/>
      <c r="AA105" s="17"/>
    </row>
    <row r="106" spans="1:27" x14ac:dyDescent="0.25">
      <c r="A106" s="17"/>
      <c r="B106" s="17"/>
      <c r="C106" s="41" t="s">
        <v>149</v>
      </c>
      <c r="D106" s="4"/>
      <c r="E106" s="4"/>
      <c r="F106" s="4"/>
      <c r="G106" s="4"/>
      <c r="H106" s="6"/>
      <c r="I106" s="52"/>
      <c r="J106" s="52"/>
      <c r="K106" s="52"/>
      <c r="M106" s="66" t="s">
        <v>20</v>
      </c>
      <c r="N106" s="66"/>
      <c r="O106" s="66"/>
      <c r="P106" s="66"/>
      <c r="Q106" s="66"/>
      <c r="R106" s="37"/>
      <c r="S106" s="9"/>
      <c r="T106" s="9"/>
      <c r="U106" s="9"/>
      <c r="V106" s="92"/>
      <c r="X106" s="89"/>
      <c r="AA106" s="17"/>
    </row>
    <row r="107" spans="1:27" x14ac:dyDescent="0.25">
      <c r="A107" s="17"/>
      <c r="B107" s="17"/>
      <c r="C107" s="41" t="s">
        <v>127</v>
      </c>
      <c r="D107" s="4"/>
      <c r="E107" s="4"/>
      <c r="F107" s="4"/>
      <c r="G107" s="4"/>
      <c r="H107" s="6"/>
      <c r="I107" s="52"/>
      <c r="J107" s="52"/>
      <c r="K107" s="52"/>
      <c r="M107" s="66"/>
      <c r="N107" s="66"/>
      <c r="O107" s="65"/>
      <c r="P107" s="65"/>
      <c r="Q107" s="65"/>
      <c r="S107" s="9"/>
      <c r="T107" s="9"/>
      <c r="U107" s="9"/>
      <c r="V107" s="92"/>
      <c r="X107" s="89"/>
      <c r="AA107" s="17"/>
    </row>
    <row r="108" spans="1:27" x14ac:dyDescent="0.25">
      <c r="A108" s="17"/>
      <c r="B108" s="17"/>
      <c r="C108" s="17"/>
      <c r="D108" s="4"/>
      <c r="E108" s="4"/>
      <c r="F108" s="4"/>
      <c r="G108" s="4"/>
      <c r="H108" s="6"/>
      <c r="I108" s="52"/>
      <c r="J108" s="52"/>
      <c r="K108" s="52"/>
      <c r="M108" s="66"/>
      <c r="N108" s="66"/>
      <c r="O108" s="65"/>
      <c r="P108" s="65"/>
      <c r="Q108" s="65"/>
      <c r="S108" s="9"/>
      <c r="T108" s="9"/>
      <c r="U108" s="9"/>
      <c r="V108" s="92"/>
      <c r="X108" s="89"/>
      <c r="AA108" s="17"/>
    </row>
    <row r="109" spans="1:27" x14ac:dyDescent="0.25">
      <c r="A109" s="59">
        <v>44007</v>
      </c>
      <c r="B109" s="59">
        <v>44012</v>
      </c>
      <c r="C109" s="41" t="s">
        <v>213</v>
      </c>
      <c r="D109" s="4" t="s">
        <v>15</v>
      </c>
      <c r="E109" s="4" t="s">
        <v>17</v>
      </c>
      <c r="F109" s="4" t="s">
        <v>6</v>
      </c>
      <c r="G109" s="4" t="s">
        <v>21</v>
      </c>
      <c r="H109" s="6"/>
      <c r="I109" s="52"/>
      <c r="J109" s="52"/>
      <c r="K109" s="52"/>
      <c r="M109" s="66" t="s">
        <v>11</v>
      </c>
      <c r="N109" s="66" t="s">
        <v>18</v>
      </c>
      <c r="O109" s="66" t="s">
        <v>19</v>
      </c>
      <c r="P109" s="66" t="s">
        <v>13</v>
      </c>
      <c r="Q109" s="66"/>
      <c r="R109" s="37"/>
      <c r="S109" s="9" t="s">
        <v>16</v>
      </c>
      <c r="T109" s="9" t="s">
        <v>125</v>
      </c>
      <c r="U109" s="9" t="s">
        <v>8</v>
      </c>
      <c r="V109" s="92" t="s">
        <v>188</v>
      </c>
      <c r="X109" s="90" t="s">
        <v>22</v>
      </c>
      <c r="AA109" s="17"/>
    </row>
    <row r="110" spans="1:27" x14ac:dyDescent="0.25">
      <c r="A110" s="17"/>
      <c r="B110" s="80" t="s">
        <v>22</v>
      </c>
      <c r="C110" s="41" t="s">
        <v>129</v>
      </c>
      <c r="D110" s="4"/>
      <c r="E110" s="4"/>
      <c r="F110" s="4"/>
      <c r="G110" s="4"/>
      <c r="H110" s="6"/>
      <c r="I110" s="52"/>
      <c r="J110" s="52"/>
      <c r="K110" s="52"/>
      <c r="M110" s="66" t="s">
        <v>20</v>
      </c>
      <c r="N110" s="66"/>
      <c r="O110" s="65"/>
      <c r="P110" s="65"/>
      <c r="Q110" s="65"/>
      <c r="S110" s="9" t="s">
        <v>12</v>
      </c>
      <c r="T110" s="9" t="s">
        <v>10</v>
      </c>
      <c r="U110" s="9" t="s">
        <v>9</v>
      </c>
      <c r="V110" s="92"/>
      <c r="X110" s="87"/>
      <c r="AA110" s="17"/>
    </row>
    <row r="111" spans="1:27" x14ac:dyDescent="0.25">
      <c r="A111" s="17"/>
      <c r="B111" s="17"/>
      <c r="C111" s="41" t="s">
        <v>150</v>
      </c>
      <c r="D111" s="4"/>
      <c r="E111" s="4"/>
      <c r="F111" s="4"/>
      <c r="G111" s="4"/>
      <c r="H111" s="6"/>
      <c r="I111" s="52"/>
      <c r="J111" s="52"/>
      <c r="K111" s="52"/>
      <c r="M111" s="66"/>
      <c r="N111" s="66"/>
      <c r="O111" s="65"/>
      <c r="P111" s="65"/>
      <c r="Q111" s="65"/>
      <c r="S111" s="9"/>
      <c r="T111" s="9"/>
      <c r="U111" s="9"/>
      <c r="V111" s="92"/>
      <c r="X111" s="89"/>
      <c r="AA111" s="17"/>
    </row>
    <row r="112" spans="1:27" x14ac:dyDescent="0.25">
      <c r="A112" s="17"/>
      <c r="B112" s="17"/>
      <c r="C112" s="41" t="s">
        <v>151</v>
      </c>
      <c r="D112" s="4"/>
      <c r="E112" s="4"/>
      <c r="F112" s="4"/>
      <c r="G112" s="4"/>
      <c r="H112" s="6"/>
      <c r="I112" s="52"/>
      <c r="J112" s="52"/>
      <c r="K112" s="52"/>
      <c r="M112" s="66"/>
      <c r="N112" s="66"/>
      <c r="O112" s="65"/>
      <c r="P112" s="65"/>
      <c r="Q112" s="65"/>
      <c r="S112" s="9"/>
      <c r="T112" s="9"/>
      <c r="U112" s="9"/>
      <c r="V112" s="92"/>
      <c r="X112" s="89"/>
      <c r="AA112" s="17"/>
    </row>
    <row r="113" spans="1:27" x14ac:dyDescent="0.25">
      <c r="A113" s="17"/>
      <c r="B113" s="100" t="s">
        <v>177</v>
      </c>
      <c r="C113" s="60" t="s">
        <v>214</v>
      </c>
      <c r="D113" s="4"/>
      <c r="E113" s="4"/>
      <c r="F113" s="4"/>
      <c r="G113" s="4"/>
      <c r="H113" s="6"/>
      <c r="I113" s="52"/>
      <c r="J113" s="52"/>
      <c r="K113" s="52"/>
      <c r="M113" s="66"/>
      <c r="N113" s="66"/>
      <c r="O113" s="65"/>
      <c r="P113" s="65"/>
      <c r="Q113" s="65"/>
      <c r="S113" s="9"/>
      <c r="T113" s="9"/>
      <c r="U113" s="9"/>
      <c r="V113" s="92"/>
      <c r="X113" s="89"/>
      <c r="AA113" s="17"/>
    </row>
    <row r="114" spans="1:27" x14ac:dyDescent="0.25">
      <c r="A114" s="17"/>
      <c r="B114" s="17"/>
      <c r="C114" s="17"/>
      <c r="D114" s="4"/>
      <c r="E114" s="4"/>
      <c r="F114" s="4"/>
      <c r="G114" s="4"/>
      <c r="H114" s="6"/>
      <c r="I114" s="52"/>
      <c r="J114" s="52"/>
      <c r="K114" s="52"/>
      <c r="M114" s="66"/>
      <c r="N114" s="66"/>
      <c r="O114" s="65"/>
      <c r="P114" s="65"/>
      <c r="Q114" s="65"/>
      <c r="S114" s="9"/>
      <c r="T114" s="9"/>
      <c r="U114" s="9"/>
      <c r="V114" s="92"/>
      <c r="X114" s="89"/>
      <c r="AA114" s="17"/>
    </row>
    <row r="115" spans="1:27" x14ac:dyDescent="0.25">
      <c r="A115" s="59">
        <v>44007</v>
      </c>
      <c r="B115" s="59">
        <v>44014</v>
      </c>
      <c r="C115" s="41" t="s">
        <v>152</v>
      </c>
      <c r="D115" s="4"/>
      <c r="E115" s="4"/>
      <c r="F115" s="4"/>
      <c r="G115" s="4"/>
      <c r="H115" s="6" t="s">
        <v>15</v>
      </c>
      <c r="I115" s="52" t="s">
        <v>17</v>
      </c>
      <c r="J115" s="52" t="s">
        <v>6</v>
      </c>
      <c r="K115" s="52" t="s">
        <v>21</v>
      </c>
      <c r="M115" s="66" t="s">
        <v>16</v>
      </c>
      <c r="N115" s="66" t="s">
        <v>8</v>
      </c>
      <c r="O115" s="66" t="s">
        <v>125</v>
      </c>
      <c r="P115" s="66" t="s">
        <v>9</v>
      </c>
      <c r="Q115" s="66" t="s">
        <v>19</v>
      </c>
      <c r="R115" s="37"/>
      <c r="S115" s="9"/>
      <c r="T115" s="9"/>
      <c r="U115" s="9"/>
      <c r="V115" s="92" t="s">
        <v>186</v>
      </c>
      <c r="X115" s="90" t="s">
        <v>166</v>
      </c>
      <c r="AA115" s="17"/>
    </row>
    <row r="116" spans="1:27" x14ac:dyDescent="0.25">
      <c r="A116" s="17"/>
      <c r="B116" s="80" t="s">
        <v>166</v>
      </c>
      <c r="C116" s="41" t="s">
        <v>153</v>
      </c>
      <c r="D116" s="4"/>
      <c r="E116" s="4"/>
      <c r="F116" s="4"/>
      <c r="G116" s="4"/>
      <c r="H116" s="6"/>
      <c r="I116" s="52"/>
      <c r="J116" s="52"/>
      <c r="K116" s="52"/>
      <c r="M116" s="66" t="s">
        <v>11</v>
      </c>
      <c r="N116" s="66" t="s">
        <v>10</v>
      </c>
      <c r="O116" s="66" t="s">
        <v>18</v>
      </c>
      <c r="P116" s="65" t="s">
        <v>196</v>
      </c>
      <c r="Q116" s="65" t="s">
        <v>12</v>
      </c>
      <c r="S116" s="9"/>
      <c r="T116" s="9"/>
      <c r="U116" s="9"/>
      <c r="V116" s="92"/>
      <c r="X116" s="87"/>
      <c r="AA116" s="17"/>
    </row>
    <row r="117" spans="1:27" x14ac:dyDescent="0.25">
      <c r="A117" s="17"/>
      <c r="B117" s="17"/>
      <c r="C117" s="41" t="s">
        <v>154</v>
      </c>
      <c r="D117" s="4"/>
      <c r="E117" s="4"/>
      <c r="F117" s="4"/>
      <c r="G117" s="4"/>
      <c r="H117" s="6"/>
      <c r="I117" s="52"/>
      <c r="J117" s="52"/>
      <c r="K117" s="52"/>
      <c r="M117" s="66" t="s">
        <v>20</v>
      </c>
      <c r="N117" s="66"/>
      <c r="O117" s="66"/>
      <c r="P117" s="66"/>
      <c r="Q117" s="66"/>
      <c r="R117" s="37"/>
      <c r="S117" s="9"/>
      <c r="T117" s="9"/>
      <c r="U117" s="9"/>
      <c r="V117" s="92"/>
      <c r="X117" s="89"/>
      <c r="AA117" s="17"/>
    </row>
    <row r="118" spans="1:27" x14ac:dyDescent="0.25">
      <c r="A118" s="17"/>
      <c r="B118" s="17"/>
      <c r="C118" s="41" t="s">
        <v>127</v>
      </c>
      <c r="D118" s="4"/>
      <c r="E118" s="4"/>
      <c r="F118" s="4"/>
      <c r="G118" s="4"/>
      <c r="H118" s="6"/>
      <c r="I118" s="52"/>
      <c r="J118" s="52"/>
      <c r="K118" s="52"/>
      <c r="M118" s="66"/>
      <c r="N118" s="66"/>
      <c r="O118" s="65"/>
      <c r="P118" s="65"/>
      <c r="Q118" s="65"/>
      <c r="S118" s="9"/>
      <c r="T118" s="9"/>
      <c r="U118" s="9"/>
      <c r="V118" s="92"/>
      <c r="X118" s="89"/>
      <c r="AA118" s="17"/>
    </row>
    <row r="119" spans="1:27" x14ac:dyDescent="0.25">
      <c r="A119" s="17"/>
      <c r="B119" s="100" t="s">
        <v>177</v>
      </c>
      <c r="C119" s="60" t="s">
        <v>219</v>
      </c>
      <c r="D119" s="4"/>
      <c r="E119" s="4"/>
      <c r="F119" s="4"/>
      <c r="G119" s="4"/>
      <c r="H119" s="6"/>
      <c r="I119" s="52"/>
      <c r="J119" s="52"/>
      <c r="K119" s="52"/>
      <c r="M119" s="66"/>
      <c r="N119" s="66"/>
      <c r="O119" s="65"/>
      <c r="P119" s="65"/>
      <c r="Q119" s="65"/>
      <c r="S119" s="9"/>
      <c r="T119" s="9"/>
      <c r="U119" s="9"/>
      <c r="V119" s="92"/>
      <c r="X119" s="89"/>
      <c r="AA119" s="17"/>
    </row>
    <row r="120" spans="1:27" x14ac:dyDescent="0.25">
      <c r="A120" s="17"/>
      <c r="B120" s="17"/>
      <c r="C120" s="17"/>
      <c r="D120" s="4"/>
      <c r="E120" s="4"/>
      <c r="F120" s="4"/>
      <c r="G120" s="4"/>
      <c r="H120" s="6"/>
      <c r="I120" s="52"/>
      <c r="J120" s="52"/>
      <c r="K120" s="52"/>
      <c r="M120" s="66"/>
      <c r="N120" s="66"/>
      <c r="O120" s="65"/>
      <c r="P120" s="65"/>
      <c r="Q120" s="65"/>
      <c r="S120" s="9"/>
      <c r="T120" s="9"/>
      <c r="U120" s="9"/>
      <c r="V120" s="92"/>
      <c r="X120" s="89"/>
      <c r="AA120" s="17"/>
    </row>
    <row r="121" spans="1:27" x14ac:dyDescent="0.25">
      <c r="A121" s="59">
        <v>44007</v>
      </c>
      <c r="B121" s="59">
        <v>44014</v>
      </c>
      <c r="C121" s="41" t="s">
        <v>155</v>
      </c>
      <c r="D121" s="4"/>
      <c r="E121" s="4"/>
      <c r="F121" s="4"/>
      <c r="G121" s="4"/>
      <c r="H121" s="6" t="s">
        <v>15</v>
      </c>
      <c r="I121" s="52" t="s">
        <v>17</v>
      </c>
      <c r="J121" s="52" t="s">
        <v>6</v>
      </c>
      <c r="K121" s="52" t="s">
        <v>21</v>
      </c>
      <c r="M121" s="66" t="s">
        <v>16</v>
      </c>
      <c r="N121" s="66" t="s">
        <v>8</v>
      </c>
      <c r="O121" s="66" t="s">
        <v>125</v>
      </c>
      <c r="P121" s="66" t="s">
        <v>9</v>
      </c>
      <c r="Q121" s="66" t="s">
        <v>19</v>
      </c>
      <c r="R121" s="37"/>
      <c r="S121" s="9"/>
      <c r="T121" s="9"/>
      <c r="U121" s="9"/>
      <c r="V121" s="92" t="s">
        <v>186</v>
      </c>
      <c r="X121" s="90" t="s">
        <v>166</v>
      </c>
      <c r="AA121" s="17"/>
    </row>
    <row r="122" spans="1:27" x14ac:dyDescent="0.25">
      <c r="A122" s="17"/>
      <c r="B122" s="80" t="s">
        <v>166</v>
      </c>
      <c r="C122" s="41" t="s">
        <v>153</v>
      </c>
      <c r="D122" s="4"/>
      <c r="E122" s="4"/>
      <c r="F122" s="4"/>
      <c r="G122" s="4"/>
      <c r="H122" s="6"/>
      <c r="I122" s="52"/>
      <c r="J122" s="52"/>
      <c r="K122" s="52"/>
      <c r="M122" s="66" t="s">
        <v>11</v>
      </c>
      <c r="N122" s="66" t="s">
        <v>10</v>
      </c>
      <c r="O122" s="66" t="s">
        <v>18</v>
      </c>
      <c r="P122" s="65" t="s">
        <v>196</v>
      </c>
      <c r="Q122" s="65" t="s">
        <v>12</v>
      </c>
      <c r="S122" s="9"/>
      <c r="T122" s="9"/>
      <c r="U122" s="9"/>
      <c r="V122" s="92"/>
      <c r="X122" s="87"/>
      <c r="AA122" s="17"/>
    </row>
    <row r="123" spans="1:27" x14ac:dyDescent="0.25">
      <c r="A123" s="17"/>
      <c r="B123" s="17"/>
      <c r="C123" s="41" t="s">
        <v>154</v>
      </c>
      <c r="D123" s="4"/>
      <c r="E123" s="4"/>
      <c r="F123" s="4"/>
      <c r="G123" s="4"/>
      <c r="H123" s="6"/>
      <c r="I123" s="52"/>
      <c r="J123" s="52"/>
      <c r="K123" s="52"/>
      <c r="M123" s="66" t="s">
        <v>20</v>
      </c>
      <c r="N123" s="66"/>
      <c r="O123" s="66"/>
      <c r="P123" s="66"/>
      <c r="Q123" s="66"/>
      <c r="R123" s="37"/>
      <c r="S123" s="9"/>
      <c r="T123" s="9"/>
      <c r="U123" s="9"/>
      <c r="V123" s="92"/>
      <c r="X123" s="89"/>
      <c r="AA123" s="17"/>
    </row>
    <row r="124" spans="1:27" x14ac:dyDescent="0.25">
      <c r="A124" s="17"/>
      <c r="B124" s="17"/>
      <c r="C124" s="41" t="s">
        <v>127</v>
      </c>
      <c r="D124" s="4"/>
      <c r="E124" s="4"/>
      <c r="F124" s="4"/>
      <c r="G124" s="4"/>
      <c r="H124" s="6"/>
      <c r="I124" s="52"/>
      <c r="J124" s="52"/>
      <c r="K124" s="52"/>
      <c r="M124" s="66"/>
      <c r="N124" s="66"/>
      <c r="O124" s="65"/>
      <c r="P124" s="65"/>
      <c r="Q124" s="65"/>
      <c r="S124" s="9"/>
      <c r="T124" s="9"/>
      <c r="U124" s="9"/>
      <c r="V124" s="92"/>
      <c r="X124" s="89"/>
      <c r="AA124" s="17"/>
    </row>
    <row r="125" spans="1:27" x14ac:dyDescent="0.25">
      <c r="A125" s="17"/>
      <c r="B125" s="100" t="s">
        <v>177</v>
      </c>
      <c r="C125" s="60" t="s">
        <v>220</v>
      </c>
      <c r="D125" s="4"/>
      <c r="E125" s="4"/>
      <c r="F125" s="4"/>
      <c r="G125" s="4"/>
      <c r="H125" s="6"/>
      <c r="I125" s="52"/>
      <c r="J125" s="52"/>
      <c r="K125" s="52"/>
      <c r="M125" s="66"/>
      <c r="N125" s="66"/>
      <c r="O125" s="65"/>
      <c r="P125" s="65"/>
      <c r="Q125" s="65"/>
      <c r="S125" s="9"/>
      <c r="T125" s="9"/>
      <c r="U125" s="9"/>
      <c r="V125" s="92"/>
      <c r="X125" s="89"/>
      <c r="AA125" s="17"/>
    </row>
    <row r="126" spans="1:27" x14ac:dyDescent="0.25">
      <c r="A126" s="17"/>
      <c r="B126" s="17"/>
      <c r="C126" s="17"/>
      <c r="D126" s="4"/>
      <c r="E126" s="4"/>
      <c r="F126" s="4"/>
      <c r="G126" s="4"/>
      <c r="H126" s="6"/>
      <c r="I126" s="52"/>
      <c r="J126" s="52"/>
      <c r="K126" s="52"/>
      <c r="M126" s="66"/>
      <c r="N126" s="66"/>
      <c r="O126" s="65"/>
      <c r="P126" s="65"/>
      <c r="Q126" s="65"/>
      <c r="S126" s="9"/>
      <c r="T126" s="9"/>
      <c r="U126" s="9"/>
      <c r="V126" s="92"/>
      <c r="X126" s="89"/>
      <c r="AA126" s="17"/>
    </row>
    <row r="127" spans="1:27" x14ac:dyDescent="0.25">
      <c r="A127" s="59">
        <v>44007</v>
      </c>
      <c r="B127" s="59">
        <v>44012</v>
      </c>
      <c r="C127" s="41" t="s">
        <v>215</v>
      </c>
      <c r="D127" s="4"/>
      <c r="E127" s="4"/>
      <c r="F127" s="4"/>
      <c r="G127" s="4"/>
      <c r="H127" s="6" t="s">
        <v>15</v>
      </c>
      <c r="I127" s="52" t="s">
        <v>17</v>
      </c>
      <c r="J127" s="52" t="s">
        <v>6</v>
      </c>
      <c r="K127" s="52" t="s">
        <v>21</v>
      </c>
      <c r="M127" s="66" t="s">
        <v>16</v>
      </c>
      <c r="N127" s="66" t="s">
        <v>8</v>
      </c>
      <c r="O127" s="66" t="s">
        <v>125</v>
      </c>
      <c r="P127" s="66" t="s">
        <v>9</v>
      </c>
      <c r="Q127" s="66" t="s">
        <v>19</v>
      </c>
      <c r="S127" s="9"/>
      <c r="T127" s="9"/>
      <c r="U127" s="9"/>
      <c r="V127" s="92" t="s">
        <v>186</v>
      </c>
      <c r="X127" s="90" t="s">
        <v>166</v>
      </c>
      <c r="AA127" s="17"/>
    </row>
    <row r="128" spans="1:27" x14ac:dyDescent="0.25">
      <c r="A128" s="17"/>
      <c r="B128" s="80" t="s">
        <v>166</v>
      </c>
      <c r="C128" s="41" t="s">
        <v>162</v>
      </c>
      <c r="D128" s="4"/>
      <c r="E128" s="4"/>
      <c r="F128" s="4"/>
      <c r="G128" s="4"/>
      <c r="H128" s="6"/>
      <c r="I128" s="52"/>
      <c r="J128" s="52"/>
      <c r="K128" s="52"/>
      <c r="M128" s="66" t="s">
        <v>11</v>
      </c>
      <c r="N128" s="66" t="s">
        <v>10</v>
      </c>
      <c r="O128" s="66" t="s">
        <v>18</v>
      </c>
      <c r="P128" s="65" t="s">
        <v>196</v>
      </c>
      <c r="Q128" s="65" t="s">
        <v>12</v>
      </c>
      <c r="S128" s="9"/>
      <c r="T128" s="9"/>
      <c r="U128" s="9"/>
      <c r="V128" s="92"/>
      <c r="X128" s="87"/>
      <c r="AA128" s="17"/>
    </row>
    <row r="129" spans="1:27" x14ac:dyDescent="0.25">
      <c r="A129" s="17"/>
      <c r="B129" s="17"/>
      <c r="C129" s="41"/>
      <c r="D129" s="4"/>
      <c r="E129" s="4"/>
      <c r="F129" s="4"/>
      <c r="G129" s="4"/>
      <c r="H129" s="6"/>
      <c r="I129" s="52"/>
      <c r="J129" s="52"/>
      <c r="K129" s="52"/>
      <c r="M129" s="66" t="s">
        <v>20</v>
      </c>
      <c r="N129" s="66"/>
      <c r="O129" s="66"/>
      <c r="P129" s="66"/>
      <c r="Q129" s="66"/>
      <c r="S129" s="9"/>
      <c r="T129" s="9"/>
      <c r="U129" s="9"/>
      <c r="V129" s="92"/>
      <c r="X129" s="89"/>
      <c r="AA129" s="17"/>
    </row>
    <row r="130" spans="1:27" x14ac:dyDescent="0.25">
      <c r="A130" s="17"/>
      <c r="B130" s="17"/>
      <c r="C130" s="17"/>
      <c r="D130" s="4"/>
      <c r="E130" s="4"/>
      <c r="F130" s="4"/>
      <c r="G130" s="4"/>
      <c r="H130" s="6"/>
      <c r="I130" s="52"/>
      <c r="J130" s="52"/>
      <c r="K130" s="52"/>
      <c r="M130" s="66"/>
      <c r="N130" s="66"/>
      <c r="O130" s="65"/>
      <c r="P130" s="65"/>
      <c r="Q130" s="65"/>
      <c r="S130" s="9"/>
      <c r="T130" s="9"/>
      <c r="U130" s="9"/>
      <c r="V130" s="92"/>
      <c r="X130" s="89"/>
      <c r="AA130" s="17"/>
    </row>
    <row r="131" spans="1:27" x14ac:dyDescent="0.25">
      <c r="A131" s="59">
        <v>44055</v>
      </c>
      <c r="B131" s="59">
        <v>44055</v>
      </c>
      <c r="C131" s="41" t="s">
        <v>216</v>
      </c>
      <c r="D131" s="4"/>
      <c r="E131" s="4"/>
      <c r="F131" s="4"/>
      <c r="G131" s="4"/>
      <c r="H131" s="6" t="s">
        <v>15</v>
      </c>
      <c r="I131" s="52" t="s">
        <v>17</v>
      </c>
      <c r="J131" s="52" t="s">
        <v>6</v>
      </c>
      <c r="K131" s="52" t="s">
        <v>21</v>
      </c>
      <c r="M131" s="66" t="s">
        <v>16</v>
      </c>
      <c r="N131" s="66" t="s">
        <v>8</v>
      </c>
      <c r="O131" s="66" t="s">
        <v>125</v>
      </c>
      <c r="P131" s="66" t="s">
        <v>9</v>
      </c>
      <c r="Q131" s="66" t="s">
        <v>19</v>
      </c>
      <c r="S131" s="9"/>
      <c r="T131" s="9"/>
      <c r="U131" s="9"/>
      <c r="V131" s="92" t="s">
        <v>184</v>
      </c>
      <c r="X131" s="90" t="s">
        <v>166</v>
      </c>
      <c r="AA131" s="17"/>
    </row>
    <row r="132" spans="1:27" x14ac:dyDescent="0.25">
      <c r="A132" s="41"/>
      <c r="B132" s="80" t="s">
        <v>166</v>
      </c>
      <c r="C132" s="41" t="s">
        <v>162</v>
      </c>
      <c r="D132" s="4"/>
      <c r="E132" s="4"/>
      <c r="F132" s="4"/>
      <c r="G132" s="4"/>
      <c r="H132" s="6"/>
      <c r="I132" s="52"/>
      <c r="J132" s="52"/>
      <c r="K132" s="52"/>
      <c r="M132" s="66" t="s">
        <v>11</v>
      </c>
      <c r="N132" s="66" t="s">
        <v>10</v>
      </c>
      <c r="O132" s="66" t="s">
        <v>18</v>
      </c>
      <c r="P132" s="65" t="s">
        <v>196</v>
      </c>
      <c r="Q132" s="65" t="s">
        <v>12</v>
      </c>
      <c r="S132" s="9"/>
      <c r="T132" s="9"/>
      <c r="U132" s="9"/>
      <c r="V132" s="92"/>
      <c r="X132" s="87"/>
      <c r="AA132" s="17"/>
    </row>
    <row r="133" spans="1:27" x14ac:dyDescent="0.25">
      <c r="A133" s="41"/>
      <c r="B133" s="100" t="s">
        <v>177</v>
      </c>
      <c r="C133" s="60" t="s">
        <v>221</v>
      </c>
      <c r="D133" s="4"/>
      <c r="E133" s="4"/>
      <c r="F133" s="4"/>
      <c r="G133" s="4"/>
      <c r="H133" s="6"/>
      <c r="I133" s="52"/>
      <c r="J133" s="52"/>
      <c r="K133" s="52"/>
      <c r="M133" s="66" t="s">
        <v>20</v>
      </c>
      <c r="N133" s="66"/>
      <c r="O133" s="66"/>
      <c r="P133" s="66"/>
      <c r="Q133" s="66"/>
      <c r="S133" s="9"/>
      <c r="T133" s="9"/>
      <c r="U133" s="9"/>
      <c r="V133" s="92"/>
      <c r="X133" s="88"/>
      <c r="AA133" s="17"/>
    </row>
    <row r="134" spans="1:27" x14ac:dyDescent="0.25">
      <c r="A134" s="41"/>
      <c r="B134" s="41"/>
      <c r="C134" s="41"/>
      <c r="D134" s="4"/>
      <c r="E134" s="4"/>
      <c r="F134" s="4"/>
      <c r="G134" s="4"/>
      <c r="H134" s="6"/>
      <c r="I134" s="52"/>
      <c r="J134" s="52"/>
      <c r="K134" s="52"/>
      <c r="M134" s="66"/>
      <c r="N134" s="66"/>
      <c r="O134" s="65"/>
      <c r="P134" s="65"/>
      <c r="Q134" s="65"/>
      <c r="S134" s="9"/>
      <c r="T134" s="9"/>
      <c r="U134" s="9"/>
      <c r="V134" s="92"/>
      <c r="X134" s="88"/>
      <c r="AA134" s="17"/>
    </row>
    <row r="135" spans="1:27" x14ac:dyDescent="0.25">
      <c r="A135" s="59">
        <v>44055</v>
      </c>
      <c r="B135" s="59">
        <v>44055</v>
      </c>
      <c r="C135" s="41" t="s">
        <v>217</v>
      </c>
      <c r="D135" s="4"/>
      <c r="E135" s="4"/>
      <c r="F135" s="4"/>
      <c r="G135" s="4"/>
      <c r="H135" s="6" t="s">
        <v>15</v>
      </c>
      <c r="I135" s="52" t="s">
        <v>17</v>
      </c>
      <c r="J135" s="52" t="s">
        <v>6</v>
      </c>
      <c r="K135" s="52" t="s">
        <v>21</v>
      </c>
      <c r="M135" s="66" t="s">
        <v>16</v>
      </c>
      <c r="N135" s="66" t="s">
        <v>8</v>
      </c>
      <c r="O135" s="66" t="s">
        <v>125</v>
      </c>
      <c r="P135" s="66" t="s">
        <v>9</v>
      </c>
      <c r="Q135" s="66" t="s">
        <v>19</v>
      </c>
      <c r="S135" s="9"/>
      <c r="T135" s="9"/>
      <c r="U135" s="9"/>
      <c r="V135" s="92" t="s">
        <v>186</v>
      </c>
      <c r="X135" s="90" t="s">
        <v>166</v>
      </c>
      <c r="AA135" s="17"/>
    </row>
    <row r="136" spans="1:27" x14ac:dyDescent="0.25">
      <c r="A136" s="41"/>
      <c r="B136" s="80" t="s">
        <v>166</v>
      </c>
      <c r="C136" s="41" t="s">
        <v>162</v>
      </c>
      <c r="D136" s="4"/>
      <c r="E136" s="4"/>
      <c r="F136" s="4"/>
      <c r="G136" s="4"/>
      <c r="H136" s="6"/>
      <c r="I136" s="52"/>
      <c r="J136" s="52"/>
      <c r="K136" s="52"/>
      <c r="M136" s="66" t="s">
        <v>11</v>
      </c>
      <c r="N136" s="66" t="s">
        <v>10</v>
      </c>
      <c r="O136" s="66" t="s">
        <v>18</v>
      </c>
      <c r="P136" s="65" t="s">
        <v>196</v>
      </c>
      <c r="Q136" s="65" t="s">
        <v>12</v>
      </c>
      <c r="S136" s="9"/>
      <c r="T136" s="9"/>
      <c r="U136" s="9"/>
      <c r="V136" s="92"/>
      <c r="X136" s="87"/>
      <c r="AA136" s="17"/>
    </row>
    <row r="137" spans="1:27" x14ac:dyDescent="0.25">
      <c r="A137" s="41"/>
      <c r="B137" s="100" t="s">
        <v>177</v>
      </c>
      <c r="C137" s="60" t="s">
        <v>221</v>
      </c>
      <c r="D137" s="4"/>
      <c r="E137" s="4"/>
      <c r="F137" s="4"/>
      <c r="G137" s="4"/>
      <c r="H137" s="6"/>
      <c r="I137" s="52"/>
      <c r="J137" s="52"/>
      <c r="K137" s="52"/>
      <c r="M137" s="66" t="s">
        <v>20</v>
      </c>
      <c r="N137" s="66"/>
      <c r="O137" s="66"/>
      <c r="P137" s="66"/>
      <c r="Q137" s="66"/>
      <c r="S137" s="9"/>
      <c r="T137" s="9"/>
      <c r="U137" s="9"/>
      <c r="V137" s="92"/>
      <c r="X137" s="88"/>
      <c r="AA137" s="17"/>
    </row>
    <row r="138" spans="1:27" x14ac:dyDescent="0.25">
      <c r="A138" s="41"/>
      <c r="B138" s="41"/>
      <c r="C138" s="41"/>
      <c r="D138" s="4"/>
      <c r="E138" s="4"/>
      <c r="F138" s="4"/>
      <c r="G138" s="4"/>
      <c r="H138" s="6"/>
      <c r="I138" s="52"/>
      <c r="J138" s="52"/>
      <c r="K138" s="52"/>
      <c r="M138" s="66"/>
      <c r="N138" s="66"/>
      <c r="O138" s="65"/>
      <c r="P138" s="65"/>
      <c r="Q138" s="65"/>
      <c r="S138" s="9"/>
      <c r="T138" s="9"/>
      <c r="U138" s="9"/>
      <c r="V138" s="92"/>
      <c r="X138" s="88"/>
      <c r="AA138" s="17"/>
    </row>
    <row r="139" spans="1:27" x14ac:dyDescent="0.25">
      <c r="A139" s="59">
        <v>44055</v>
      </c>
      <c r="B139" s="59">
        <v>44055</v>
      </c>
      <c r="C139" s="41" t="s">
        <v>218</v>
      </c>
      <c r="D139" s="4"/>
      <c r="E139" s="4"/>
      <c r="F139" s="4"/>
      <c r="G139" s="4"/>
      <c r="H139" s="6" t="s">
        <v>15</v>
      </c>
      <c r="I139" s="52" t="s">
        <v>17</v>
      </c>
      <c r="J139" s="52" t="s">
        <v>6</v>
      </c>
      <c r="K139" s="52" t="s">
        <v>21</v>
      </c>
      <c r="M139" s="66" t="s">
        <v>16</v>
      </c>
      <c r="N139" s="66" t="s">
        <v>8</v>
      </c>
      <c r="O139" s="66" t="s">
        <v>125</v>
      </c>
      <c r="P139" s="66" t="s">
        <v>9</v>
      </c>
      <c r="Q139" s="66" t="s">
        <v>19</v>
      </c>
      <c r="S139" s="9"/>
      <c r="T139" s="9"/>
      <c r="U139" s="9"/>
      <c r="V139" s="92" t="s">
        <v>186</v>
      </c>
      <c r="X139" s="90" t="s">
        <v>166</v>
      </c>
      <c r="AA139" s="17"/>
    </row>
    <row r="140" spans="1:27" x14ac:dyDescent="0.25">
      <c r="A140" s="17"/>
      <c r="B140" s="80" t="s">
        <v>166</v>
      </c>
      <c r="C140" s="41" t="s">
        <v>162</v>
      </c>
      <c r="D140" s="4"/>
      <c r="E140" s="4"/>
      <c r="F140" s="4"/>
      <c r="G140" s="4"/>
      <c r="H140" s="6"/>
      <c r="I140" s="52"/>
      <c r="J140" s="52"/>
      <c r="K140" s="52"/>
      <c r="M140" s="66" t="s">
        <v>11</v>
      </c>
      <c r="N140" s="66" t="s">
        <v>10</v>
      </c>
      <c r="O140" s="66" t="s">
        <v>18</v>
      </c>
      <c r="P140" s="65" t="s">
        <v>196</v>
      </c>
      <c r="Q140" s="65" t="s">
        <v>12</v>
      </c>
      <c r="S140" s="9"/>
      <c r="T140" s="9"/>
      <c r="U140" s="9"/>
      <c r="V140" s="92"/>
      <c r="X140" s="87"/>
    </row>
    <row r="141" spans="1:27" x14ac:dyDescent="0.25">
      <c r="A141" s="17"/>
      <c r="B141" s="17"/>
      <c r="C141" s="41" t="s">
        <v>163</v>
      </c>
      <c r="D141" s="4"/>
      <c r="E141" s="4"/>
      <c r="F141" s="4"/>
      <c r="G141" s="4"/>
      <c r="H141" s="6"/>
      <c r="I141" s="52"/>
      <c r="J141" s="52"/>
      <c r="K141" s="52"/>
      <c r="M141" s="66" t="s">
        <v>20</v>
      </c>
      <c r="N141" s="66"/>
      <c r="O141" s="66"/>
      <c r="P141" s="66"/>
      <c r="Q141" s="66"/>
      <c r="S141" s="9"/>
      <c r="T141" s="9"/>
      <c r="U141" s="9"/>
      <c r="V141" s="92"/>
    </row>
    <row r="142" spans="1:27" x14ac:dyDescent="0.25">
      <c r="A142" s="17"/>
      <c r="B142" s="17"/>
      <c r="C142" s="17"/>
    </row>
    <row r="143" spans="1:27" x14ac:dyDescent="0.25">
      <c r="A143" s="17"/>
      <c r="B143" s="17"/>
      <c r="C143" s="17"/>
      <c r="Q143" s="102" t="s">
        <v>1</v>
      </c>
      <c r="R143" s="81"/>
      <c r="S143" s="103" t="s">
        <v>2</v>
      </c>
    </row>
    <row r="144" spans="1:27" x14ac:dyDescent="0.25">
      <c r="A144" s="17"/>
      <c r="B144" s="17"/>
      <c r="C144" s="17"/>
      <c r="P144" s="2" t="s">
        <v>16</v>
      </c>
      <c r="Q144" s="65">
        <f>COUNTIF($M$9:$Q$141,"PVV")</f>
        <v>28</v>
      </c>
      <c r="S144" s="9">
        <f>COUNTIF($S$9:$U$141,"PVV")</f>
        <v>1</v>
      </c>
    </row>
    <row r="145" spans="1:19" x14ac:dyDescent="0.25">
      <c r="A145" s="17"/>
      <c r="B145" s="17"/>
      <c r="C145" s="17"/>
      <c r="P145" s="2" t="s">
        <v>125</v>
      </c>
      <c r="Q145" s="65">
        <f>COUNTIF($M$9:$Q$141,"GL")</f>
        <v>25</v>
      </c>
      <c r="S145" s="9">
        <f>COUNTIF($S$9:$U$141,"GL")</f>
        <v>4</v>
      </c>
    </row>
    <row r="146" spans="1:19" x14ac:dyDescent="0.25">
      <c r="P146" s="2" t="s">
        <v>8</v>
      </c>
      <c r="Q146" s="65">
        <f>COUNTIF($M$9:$Q$141,"SP")</f>
        <v>27</v>
      </c>
      <c r="S146" s="9">
        <f>COUNTIF($S$9:$U$141,"SP")</f>
        <v>2</v>
      </c>
    </row>
    <row r="147" spans="1:19" x14ac:dyDescent="0.25">
      <c r="P147" s="2" t="s">
        <v>9</v>
      </c>
      <c r="Q147" s="65">
        <f>COUNTIF($M$9:$Q$141,"PvdA")</f>
        <v>26</v>
      </c>
      <c r="S147" s="9">
        <f>COUNTIF($S$9:$U$141,"PvdA")</f>
        <v>3</v>
      </c>
    </row>
    <row r="148" spans="1:19" x14ac:dyDescent="0.25">
      <c r="P148" s="2" t="s">
        <v>10</v>
      </c>
      <c r="Q148" s="65">
        <f>COUNTIF($M$9:$Q$141,"PvdD")</f>
        <v>28</v>
      </c>
      <c r="S148" s="9">
        <f>COUNTIF($S$9:$U$141,"PvdD")</f>
        <v>1</v>
      </c>
    </row>
    <row r="149" spans="1:19" x14ac:dyDescent="0.25">
      <c r="P149" s="2" t="s">
        <v>18</v>
      </c>
      <c r="Q149" s="65">
        <f>COUNTIF($M$9:$Q$141,"SGP")</f>
        <v>27</v>
      </c>
      <c r="S149" s="9">
        <f>COUNTIF($S$9:$U$141,"SGP")</f>
        <v>2</v>
      </c>
    </row>
    <row r="150" spans="1:19" x14ac:dyDescent="0.25">
      <c r="P150" s="2" t="s">
        <v>12</v>
      </c>
      <c r="Q150" s="65">
        <f>COUNTIF($M$9:$Q$141,"DENK")</f>
        <v>26</v>
      </c>
      <c r="S150" s="9">
        <f>COUNTIF($S$9:$U$141,"DENK")</f>
        <v>3</v>
      </c>
    </row>
    <row r="151" spans="1:19" x14ac:dyDescent="0.25">
      <c r="P151" s="2" t="s">
        <v>11</v>
      </c>
      <c r="Q151" s="65">
        <f>COUNTIF($M$9:$Q$141,"50PLUS")</f>
        <v>27</v>
      </c>
      <c r="S151" s="9">
        <f>COUNTIF($S$9:$U$141,"50PLUS")</f>
        <v>2</v>
      </c>
    </row>
    <row r="152" spans="1:19" x14ac:dyDescent="0.25">
      <c r="P152" s="2" t="s">
        <v>19</v>
      </c>
      <c r="Q152" s="65">
        <f>COUNTIF($M$9:$Q$141,"FvD")</f>
        <v>29</v>
      </c>
      <c r="S152" s="9">
        <f>COUNTIF($S$9:$U$141,"FvD")</f>
        <v>0</v>
      </c>
    </row>
    <row r="153" spans="1:19" x14ac:dyDescent="0.25">
      <c r="P153" s="78" t="s">
        <v>197</v>
      </c>
      <c r="Q153" s="65">
        <f>COUNTIF($M$9:$Q$141,"Groep Krol/vKA")</f>
        <v>1</v>
      </c>
      <c r="S153" s="9">
        <v>0</v>
      </c>
    </row>
    <row r="154" spans="1:19" x14ac:dyDescent="0.25">
      <c r="P154" s="2" t="s">
        <v>180</v>
      </c>
      <c r="Q154" s="65">
        <v>1</v>
      </c>
      <c r="S154" s="9">
        <f>COUNTIF($S$9:$U$141,"Krol")</f>
        <v>0</v>
      </c>
    </row>
    <row r="155" spans="1:19" x14ac:dyDescent="0.25">
      <c r="P155" s="2" t="s">
        <v>196</v>
      </c>
      <c r="Q155" s="65">
        <f>COUNTIF($M$9:$Q$141,"van K-A")</f>
        <v>28</v>
      </c>
      <c r="S155" s="9">
        <f>COUNTIF($S$9:$U$141,"Van K-A")</f>
        <v>0</v>
      </c>
    </row>
    <row r="156" spans="1:19" x14ac:dyDescent="0.25">
      <c r="P156" s="2" t="s">
        <v>20</v>
      </c>
      <c r="Q156" s="65">
        <f>COUNTIF($M$9:$Q$141,"Van Haga")</f>
        <v>27</v>
      </c>
      <c r="S156" s="9">
        <f>COUNTIF($S$9:$U$141,"Van Haga")</f>
        <v>2</v>
      </c>
    </row>
    <row r="157" spans="1:19" x14ac:dyDescent="0.25">
      <c r="O157" s="1" t="s">
        <v>249</v>
      </c>
    </row>
  </sheetData>
  <mergeCells count="6">
    <mergeCell ref="D8:K8"/>
    <mergeCell ref="S21:T21"/>
    <mergeCell ref="S29:T29"/>
    <mergeCell ref="D9:G9"/>
    <mergeCell ref="H9:K9"/>
    <mergeCell ref="M9:P9"/>
  </mergeCells>
  <hyperlinks>
    <hyperlink ref="C84" location="'Pro Contra'!C49" display="Gewijzigde motie van het lid Wilders c.s. over voldoende beschermingsmiddelen voor elke zorgmedewerker op de kortst mogelijke termijn" xr:uid="{6E61D3D4-C7B9-4271-A773-13EF5FEBE69D}"/>
    <hyperlink ref="C57" location="'Pro Contra'!C13" display="zie ook motie Hijink (SP),op 10 maart verworpen" xr:uid="{BB562A2B-18AB-4DD5-B8A9-1F51DD5E59A0}"/>
    <hyperlink ref="N8" location="'1. Motie mbt zorg'!O158" display="klik hier voor per partij" xr:uid="{58177E0B-9993-4F7B-BE1D-03DEC2F7D6CB}"/>
    <hyperlink ref="O157" location="'1. Motie mbt zorg'!A10" display="terug naar boven" xr:uid="{F96D4A48-70EA-4C5C-BEA6-2F65544A9773}"/>
    <hyperlink ref="A2" location="'2. Indieners'!A1" display="zie ook blad 2" xr:uid="{4CE96AEA-9514-4A6C-8801-F5259F2B0C45}"/>
  </hyperlink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15D74-C1D6-49FF-B266-30AA3551F3C6}">
  <sheetPr>
    <tabColor theme="8" tint="0.59999389629810485"/>
  </sheetPr>
  <dimension ref="A1:AU96"/>
  <sheetViews>
    <sheetView workbookViewId="0">
      <pane ySplit="21" topLeftCell="A22" activePane="bottomLeft" state="frozen"/>
      <selection pane="bottomLeft" activeCell="A13" sqref="A13"/>
    </sheetView>
  </sheetViews>
  <sheetFormatPr defaultRowHeight="15" x14ac:dyDescent="0.25"/>
  <cols>
    <col min="1" max="1" width="14" customWidth="1"/>
    <col min="2" max="2" width="129.140625" customWidth="1"/>
    <col min="3" max="3" width="18.42578125" customWidth="1"/>
    <col min="4" max="4" width="8.7109375" customWidth="1"/>
    <col min="5" max="5" width="3.42578125" customWidth="1"/>
    <col min="6" max="6" width="5.42578125" customWidth="1"/>
    <col min="7" max="8" width="4.42578125" customWidth="1"/>
    <col min="9" max="9" width="4.28515625" customWidth="1"/>
    <col min="10" max="10" width="2.85546875" customWidth="1"/>
    <col min="11" max="11" width="3.140625" customWidth="1"/>
    <col min="12" max="12" width="5.42578125" customWidth="1"/>
    <col min="13" max="13" width="3.42578125" customWidth="1"/>
    <col min="14" max="14" width="5.42578125" style="37" customWidth="1"/>
    <col min="15" max="15" width="4" style="37" customWidth="1"/>
    <col min="16" max="16" width="5.85546875" style="37" customWidth="1"/>
    <col min="17" max="17" width="7.85546875" style="37" customWidth="1"/>
    <col min="18" max="18" width="4.140625" style="37" customWidth="1"/>
    <col min="19" max="19" width="10" style="37" customWidth="1"/>
    <col min="20" max="20" width="4.7109375" customWidth="1"/>
    <col min="21" max="21" width="18.85546875" style="20" customWidth="1"/>
    <col min="22" max="22" width="1.85546875" style="17" customWidth="1"/>
    <col min="23" max="23" width="5.28515625" customWidth="1"/>
    <col min="24" max="24" width="4.7109375" customWidth="1"/>
    <col min="25" max="25" width="4.140625" customWidth="1"/>
    <col min="26" max="26" width="3.140625" customWidth="1"/>
    <col min="27" max="27" width="5" customWidth="1"/>
    <col min="28" max="28" width="4.28515625" customWidth="1"/>
    <col min="29" max="29" width="4.42578125" customWidth="1"/>
    <col min="30" max="30" width="3.42578125" customWidth="1"/>
    <col min="31" max="31" width="1.140625" customWidth="1"/>
    <col min="32" max="32" width="7.42578125" customWidth="1"/>
    <col min="37" max="37" width="1.140625" customWidth="1"/>
    <col min="40" max="40" width="9.28515625" customWidth="1"/>
    <col min="41" max="41" width="14.42578125" customWidth="1"/>
    <col min="42" max="42" width="6.7109375" customWidth="1"/>
    <col min="43" max="43" width="7.5703125" customWidth="1"/>
  </cols>
  <sheetData>
    <row r="1" spans="1:47" x14ac:dyDescent="0.25">
      <c r="A1" s="2" t="s">
        <v>161</v>
      </c>
      <c r="F1" s="2" t="s">
        <v>225</v>
      </c>
      <c r="K1" s="42" t="s">
        <v>252</v>
      </c>
      <c r="L1" s="142" t="s">
        <v>253</v>
      </c>
      <c r="M1" s="131" t="s">
        <v>258</v>
      </c>
      <c r="Y1" s="143" t="s">
        <v>257</v>
      </c>
      <c r="Z1" s="2"/>
      <c r="AB1" s="37"/>
      <c r="AC1" s="37"/>
      <c r="AD1" s="37"/>
      <c r="AE1" s="37"/>
      <c r="AF1" s="37"/>
      <c r="AG1" s="37"/>
      <c r="AH1" s="148" t="s">
        <v>252</v>
      </c>
      <c r="AI1" s="144" t="s">
        <v>254</v>
      </c>
      <c r="AK1" s="17"/>
      <c r="AN1" s="17"/>
      <c r="AO1" s="41"/>
      <c r="AP1" s="104"/>
      <c r="AQ1" s="104"/>
      <c r="AR1" s="17"/>
      <c r="AS1" s="17"/>
      <c r="AT1" s="17"/>
      <c r="AU1" s="17"/>
    </row>
    <row r="2" spans="1:47" x14ac:dyDescent="0.25">
      <c r="A2" s="1" t="s">
        <v>256</v>
      </c>
      <c r="B2" s="131" t="s">
        <v>241</v>
      </c>
      <c r="C2" s="43" t="s">
        <v>222</v>
      </c>
      <c r="D2" s="43"/>
      <c r="E2" s="2"/>
      <c r="F2" s="109" t="s">
        <v>15</v>
      </c>
      <c r="G2" s="109" t="s">
        <v>16</v>
      </c>
      <c r="H2" s="109" t="s">
        <v>17</v>
      </c>
      <c r="I2" s="109" t="s">
        <v>6</v>
      </c>
      <c r="J2" s="109" t="s">
        <v>125</v>
      </c>
      <c r="K2" s="109" t="s">
        <v>8</v>
      </c>
      <c r="L2" s="109" t="s">
        <v>9</v>
      </c>
      <c r="M2" s="109" t="s">
        <v>21</v>
      </c>
      <c r="N2" s="109" t="s">
        <v>10</v>
      </c>
      <c r="O2" s="109" t="s">
        <v>18</v>
      </c>
      <c r="P2" s="109" t="s">
        <v>12</v>
      </c>
      <c r="Q2" s="109" t="s">
        <v>11</v>
      </c>
      <c r="R2" s="109" t="s">
        <v>19</v>
      </c>
      <c r="S2" s="109" t="s">
        <v>20</v>
      </c>
      <c r="T2" s="109" t="s">
        <v>180</v>
      </c>
      <c r="U2" s="109" t="s">
        <v>223</v>
      </c>
      <c r="Y2" s="100" t="s">
        <v>9</v>
      </c>
      <c r="Z2" s="108">
        <v>15</v>
      </c>
      <c r="AC2" s="100" t="s">
        <v>20</v>
      </c>
      <c r="AD2" s="108">
        <v>6</v>
      </c>
      <c r="AE2" s="37"/>
      <c r="AF2" s="37"/>
      <c r="AG2" s="37"/>
      <c r="AH2" s="146"/>
      <c r="AJ2" s="111"/>
      <c r="AK2" s="17"/>
      <c r="AN2" s="17"/>
      <c r="AO2" s="17"/>
      <c r="AP2" s="104"/>
      <c r="AQ2" s="104"/>
      <c r="AR2" s="17"/>
      <c r="AS2" s="17"/>
      <c r="AT2" s="17"/>
      <c r="AU2" s="17"/>
    </row>
    <row r="3" spans="1:47" x14ac:dyDescent="0.25">
      <c r="A3" s="41" t="s">
        <v>8</v>
      </c>
      <c r="B3" s="132" t="s">
        <v>239</v>
      </c>
      <c r="C3" s="41" t="s">
        <v>8</v>
      </c>
      <c r="D3" s="108">
        <v>10</v>
      </c>
      <c r="E3" s="107"/>
      <c r="F3" s="108">
        <v>1</v>
      </c>
      <c r="G3" s="108">
        <v>1</v>
      </c>
      <c r="H3" s="108">
        <v>1</v>
      </c>
      <c r="I3" s="108">
        <v>1</v>
      </c>
      <c r="J3" s="108">
        <v>4</v>
      </c>
      <c r="K3" s="108"/>
      <c r="L3" s="108">
        <v>7</v>
      </c>
      <c r="M3" s="108">
        <v>1</v>
      </c>
      <c r="N3" s="108"/>
      <c r="O3" s="108"/>
      <c r="P3" s="108"/>
      <c r="Q3" s="108"/>
      <c r="R3" s="108"/>
      <c r="S3" s="108"/>
      <c r="T3" s="108">
        <v>1</v>
      </c>
      <c r="U3" s="108"/>
      <c r="W3" s="105"/>
      <c r="Y3" s="100" t="s">
        <v>125</v>
      </c>
      <c r="Z3" s="108">
        <v>9</v>
      </c>
      <c r="AA3" s="105"/>
      <c r="AB3" s="105"/>
      <c r="AC3" s="100" t="s">
        <v>15</v>
      </c>
      <c r="AD3" s="108">
        <v>5</v>
      </c>
      <c r="AE3" s="106"/>
      <c r="AF3" s="106"/>
      <c r="AG3" s="106"/>
      <c r="AH3" s="145"/>
      <c r="AI3" s="146"/>
      <c r="AJ3" s="111"/>
      <c r="AK3" s="17"/>
      <c r="AN3" s="17"/>
      <c r="AO3" s="17"/>
      <c r="AP3" s="104"/>
      <c r="AQ3" s="104"/>
      <c r="AR3" s="17"/>
      <c r="AS3" s="17"/>
      <c r="AT3" s="17"/>
      <c r="AU3" s="17"/>
    </row>
    <row r="4" spans="1:47" x14ac:dyDescent="0.25">
      <c r="A4" s="41" t="s">
        <v>16</v>
      </c>
      <c r="B4" s="132" t="s">
        <v>240</v>
      </c>
      <c r="C4" s="41" t="s">
        <v>16</v>
      </c>
      <c r="D4" s="108">
        <v>7</v>
      </c>
      <c r="E4" s="107"/>
      <c r="F4" s="108"/>
      <c r="G4" s="108"/>
      <c r="H4" s="108"/>
      <c r="I4" s="108"/>
      <c r="J4" s="108">
        <v>2</v>
      </c>
      <c r="K4" s="108">
        <v>4</v>
      </c>
      <c r="L4" s="108">
        <v>3</v>
      </c>
      <c r="M4" s="108"/>
      <c r="N4" s="108">
        <v>2</v>
      </c>
      <c r="O4" s="108">
        <v>2</v>
      </c>
      <c r="P4" s="108">
        <v>2</v>
      </c>
      <c r="Q4" s="108"/>
      <c r="R4" s="108">
        <v>2</v>
      </c>
      <c r="S4" s="108">
        <v>2</v>
      </c>
      <c r="T4" s="108">
        <v>2</v>
      </c>
      <c r="U4" s="108">
        <v>3</v>
      </c>
      <c r="W4" s="105"/>
      <c r="Y4" s="100" t="s">
        <v>8</v>
      </c>
      <c r="Z4" s="108">
        <v>8</v>
      </c>
      <c r="AA4" s="105"/>
      <c r="AB4" s="105"/>
      <c r="AC4" s="100" t="s">
        <v>19</v>
      </c>
      <c r="AD4" s="108">
        <v>5</v>
      </c>
      <c r="AE4" s="106"/>
      <c r="AF4" s="106"/>
      <c r="AG4" s="106"/>
      <c r="AH4" s="145"/>
      <c r="AI4" s="146"/>
      <c r="AJ4" s="111"/>
      <c r="AK4" s="17"/>
      <c r="AN4" s="17"/>
      <c r="AO4" s="17"/>
      <c r="AP4" s="104"/>
      <c r="AQ4" s="104"/>
      <c r="AR4" s="17"/>
      <c r="AS4" s="17"/>
      <c r="AT4" s="17"/>
      <c r="AU4" s="17"/>
    </row>
    <row r="5" spans="1:47" x14ac:dyDescent="0.25">
      <c r="A5" s="41" t="s">
        <v>125</v>
      </c>
      <c r="B5" s="132" t="s">
        <v>242</v>
      </c>
      <c r="C5" s="41" t="s">
        <v>125</v>
      </c>
      <c r="D5" s="108">
        <v>3</v>
      </c>
      <c r="E5" s="107"/>
      <c r="F5" s="108">
        <v>2</v>
      </c>
      <c r="G5" s="108">
        <v>2</v>
      </c>
      <c r="H5" s="108"/>
      <c r="I5" s="108">
        <v>1</v>
      </c>
      <c r="J5" s="108"/>
      <c r="K5" s="108">
        <v>1</v>
      </c>
      <c r="L5" s="108">
        <v>2</v>
      </c>
      <c r="M5" s="108">
        <v>1</v>
      </c>
      <c r="N5" s="108">
        <v>2</v>
      </c>
      <c r="O5" s="108">
        <v>2</v>
      </c>
      <c r="P5" s="108">
        <v>2</v>
      </c>
      <c r="Q5" s="108">
        <v>1</v>
      </c>
      <c r="R5" s="108"/>
      <c r="S5" s="108">
        <v>1</v>
      </c>
      <c r="T5" s="108">
        <v>1</v>
      </c>
      <c r="U5" s="108">
        <v>1</v>
      </c>
      <c r="W5" s="105"/>
      <c r="Y5" s="100" t="s">
        <v>18</v>
      </c>
      <c r="Z5" s="108">
        <v>8</v>
      </c>
      <c r="AA5" s="105"/>
      <c r="AB5" s="105"/>
      <c r="AC5" s="100" t="s">
        <v>180</v>
      </c>
      <c r="AD5" s="108">
        <v>5</v>
      </c>
      <c r="AE5" s="106"/>
      <c r="AF5" s="106"/>
      <c r="AG5" s="106"/>
      <c r="AH5" s="145"/>
      <c r="AI5" s="146"/>
      <c r="AJ5" s="111"/>
      <c r="AK5" s="17"/>
      <c r="AN5" s="17"/>
      <c r="AO5" s="17"/>
      <c r="AP5" s="104"/>
      <c r="AQ5" s="104"/>
      <c r="AR5" s="17"/>
      <c r="AS5" s="17"/>
      <c r="AT5" s="17"/>
      <c r="AU5" s="17"/>
    </row>
    <row r="6" spans="1:47" x14ac:dyDescent="0.25">
      <c r="A6" s="41" t="s">
        <v>9</v>
      </c>
      <c r="B6" s="132" t="s">
        <v>245</v>
      </c>
      <c r="C6" s="41" t="s">
        <v>9</v>
      </c>
      <c r="D6" s="108">
        <v>3</v>
      </c>
      <c r="E6" s="107"/>
      <c r="F6" s="108"/>
      <c r="G6" s="108">
        <v>2</v>
      </c>
      <c r="H6" s="108"/>
      <c r="I6" s="108"/>
      <c r="J6" s="108">
        <v>2</v>
      </c>
      <c r="K6" s="108">
        <v>1</v>
      </c>
      <c r="L6" s="108"/>
      <c r="M6" s="108"/>
      <c r="N6" s="108">
        <v>1</v>
      </c>
      <c r="O6" s="108">
        <v>1</v>
      </c>
      <c r="P6" s="108">
        <v>1</v>
      </c>
      <c r="Q6" s="108">
        <v>1</v>
      </c>
      <c r="R6" s="108">
        <v>1</v>
      </c>
      <c r="S6" s="108">
        <v>1</v>
      </c>
      <c r="T6" s="108"/>
      <c r="U6" s="108">
        <v>1</v>
      </c>
      <c r="W6" s="105"/>
      <c r="Y6" s="100" t="s">
        <v>12</v>
      </c>
      <c r="Z6" s="108">
        <v>8</v>
      </c>
      <c r="AA6" s="105"/>
      <c r="AB6" s="105"/>
      <c r="AC6" s="100" t="s">
        <v>6</v>
      </c>
      <c r="AD6" s="108">
        <v>3</v>
      </c>
      <c r="AE6" s="106"/>
      <c r="AF6" s="106"/>
      <c r="AG6" s="106"/>
      <c r="AH6" s="145"/>
      <c r="AI6" s="146"/>
      <c r="AJ6" s="111"/>
      <c r="AK6" s="17"/>
      <c r="AN6" s="17"/>
      <c r="AO6" s="17"/>
      <c r="AP6" s="104"/>
      <c r="AQ6" s="104"/>
      <c r="AR6" s="17"/>
      <c r="AS6" s="17"/>
      <c r="AT6" s="17"/>
      <c r="AU6" s="17"/>
    </row>
    <row r="7" spans="1:47" x14ac:dyDescent="0.25">
      <c r="A7" s="41" t="s">
        <v>180</v>
      </c>
      <c r="B7" s="132" t="s">
        <v>243</v>
      </c>
      <c r="C7" s="41" t="s">
        <v>180</v>
      </c>
      <c r="D7" s="108">
        <v>2</v>
      </c>
      <c r="E7" s="41"/>
      <c r="F7" s="108">
        <v>1</v>
      </c>
      <c r="G7" s="108">
        <v>1</v>
      </c>
      <c r="H7" s="108"/>
      <c r="I7" s="108"/>
      <c r="J7" s="108">
        <v>1</v>
      </c>
      <c r="K7" s="108">
        <v>2</v>
      </c>
      <c r="L7" s="108">
        <v>2</v>
      </c>
      <c r="M7" s="108"/>
      <c r="N7" s="108">
        <v>1</v>
      </c>
      <c r="O7" s="108">
        <v>2</v>
      </c>
      <c r="P7" s="108">
        <v>2</v>
      </c>
      <c r="Q7" s="108">
        <v>1</v>
      </c>
      <c r="R7" s="108">
        <v>1</v>
      </c>
      <c r="S7" s="108">
        <v>1</v>
      </c>
      <c r="T7" s="108"/>
      <c r="U7" s="108">
        <v>2</v>
      </c>
      <c r="W7" s="105"/>
      <c r="Y7" s="100" t="s">
        <v>16</v>
      </c>
      <c r="Z7" s="108">
        <v>7</v>
      </c>
      <c r="AA7" s="105"/>
      <c r="AB7" s="105"/>
      <c r="AC7" s="100" t="s">
        <v>21</v>
      </c>
      <c r="AD7" s="108">
        <v>3</v>
      </c>
      <c r="AE7" s="106"/>
      <c r="AF7" s="106"/>
      <c r="AG7" s="106"/>
      <c r="AH7" s="145"/>
      <c r="AI7" s="109"/>
      <c r="AJ7" s="111"/>
      <c r="AK7" s="17"/>
      <c r="AN7" s="17"/>
      <c r="AO7" s="17"/>
      <c r="AP7" s="104"/>
      <c r="AQ7" s="104"/>
      <c r="AR7" s="17"/>
      <c r="AS7" s="17"/>
      <c r="AT7" s="17"/>
      <c r="AU7" s="17"/>
    </row>
    <row r="8" spans="1:47" x14ac:dyDescent="0.25">
      <c r="A8" s="41" t="s">
        <v>17</v>
      </c>
      <c r="B8" s="132" t="s">
        <v>244</v>
      </c>
      <c r="C8" s="41" t="s">
        <v>17</v>
      </c>
      <c r="D8" s="108">
        <v>1</v>
      </c>
      <c r="E8" s="107"/>
      <c r="F8" s="108">
        <v>1</v>
      </c>
      <c r="G8" s="108"/>
      <c r="H8" s="108"/>
      <c r="I8" s="108">
        <v>1</v>
      </c>
      <c r="J8" s="108"/>
      <c r="K8" s="108"/>
      <c r="L8" s="108"/>
      <c r="M8" s="108">
        <v>1</v>
      </c>
      <c r="N8" s="108"/>
      <c r="O8" s="108"/>
      <c r="P8" s="108"/>
      <c r="Q8" s="108"/>
      <c r="R8" s="108"/>
      <c r="S8" s="108"/>
      <c r="T8" s="108"/>
      <c r="U8" s="108"/>
      <c r="W8" s="105"/>
      <c r="Y8" s="100" t="s">
        <v>10</v>
      </c>
      <c r="Z8" s="108">
        <v>7</v>
      </c>
      <c r="AA8" s="105"/>
      <c r="AB8" s="105"/>
      <c r="AC8" s="100" t="s">
        <v>11</v>
      </c>
      <c r="AD8" s="108">
        <v>3</v>
      </c>
      <c r="AE8" s="106"/>
      <c r="AF8" s="106"/>
      <c r="AG8" s="106"/>
      <c r="AH8" s="145"/>
      <c r="AI8" s="147"/>
      <c r="AJ8" s="111"/>
      <c r="AK8" s="17"/>
      <c r="AN8" s="17"/>
      <c r="AO8" s="17"/>
      <c r="AP8" s="104"/>
      <c r="AQ8" s="104"/>
      <c r="AR8" s="17"/>
      <c r="AS8" s="17"/>
      <c r="AT8" s="17"/>
      <c r="AU8" s="17"/>
    </row>
    <row r="9" spans="1:47" x14ac:dyDescent="0.25">
      <c r="A9" s="41" t="s">
        <v>247</v>
      </c>
      <c r="B9" s="132" t="s">
        <v>244</v>
      </c>
      <c r="C9" s="41" t="s">
        <v>223</v>
      </c>
      <c r="D9" s="108">
        <v>1</v>
      </c>
      <c r="E9" s="107"/>
      <c r="F9" s="108"/>
      <c r="G9" s="108">
        <v>1</v>
      </c>
      <c r="H9" s="108"/>
      <c r="I9" s="108"/>
      <c r="J9" s="108"/>
      <c r="K9" s="108"/>
      <c r="L9" s="108">
        <v>1</v>
      </c>
      <c r="M9" s="108"/>
      <c r="N9" s="108">
        <v>1</v>
      </c>
      <c r="O9" s="108">
        <v>1</v>
      </c>
      <c r="P9" s="108">
        <v>1</v>
      </c>
      <c r="Q9" s="108"/>
      <c r="R9" s="108">
        <v>1</v>
      </c>
      <c r="S9" s="108">
        <v>1</v>
      </c>
      <c r="T9" s="108">
        <v>1</v>
      </c>
      <c r="U9" s="108"/>
      <c r="W9" s="105"/>
      <c r="Y9" s="100" t="s">
        <v>223</v>
      </c>
      <c r="Z9" s="108">
        <v>7</v>
      </c>
      <c r="AA9" s="105"/>
      <c r="AB9" s="105"/>
      <c r="AC9" s="100" t="s">
        <v>17</v>
      </c>
      <c r="AD9" s="108">
        <v>1</v>
      </c>
      <c r="AE9" s="106"/>
      <c r="AF9" s="106"/>
      <c r="AG9" s="106"/>
      <c r="AH9" s="145"/>
      <c r="AI9" s="147"/>
      <c r="AJ9" s="111"/>
      <c r="AK9" s="17"/>
      <c r="AN9" s="17"/>
      <c r="AO9" s="17"/>
      <c r="AP9" s="104"/>
      <c r="AQ9" s="104"/>
      <c r="AR9" s="17"/>
      <c r="AS9" s="17"/>
      <c r="AT9" s="17"/>
      <c r="AU9" s="17"/>
    </row>
    <row r="10" spans="1:47" x14ac:dyDescent="0.25">
      <c r="A10" s="41" t="s">
        <v>12</v>
      </c>
      <c r="B10" s="132" t="s">
        <v>246</v>
      </c>
      <c r="C10" s="41" t="s">
        <v>12</v>
      </c>
      <c r="D10" s="108">
        <v>1</v>
      </c>
      <c r="E10" s="107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W10" s="105"/>
      <c r="Y10" s="100"/>
      <c r="Z10" s="108"/>
      <c r="AA10" s="105"/>
      <c r="AB10" s="105"/>
      <c r="AC10" s="105"/>
      <c r="AD10" s="105"/>
      <c r="AE10" s="106"/>
      <c r="AF10" s="106"/>
      <c r="AG10" s="106"/>
      <c r="AH10" s="145"/>
      <c r="AI10" s="147"/>
      <c r="AJ10" s="111"/>
      <c r="AK10" s="17"/>
      <c r="AN10" s="17"/>
      <c r="AO10" s="17"/>
      <c r="AP10" s="104"/>
      <c r="AQ10" s="104"/>
      <c r="AR10" s="17"/>
      <c r="AS10" s="17"/>
      <c r="AT10" s="17"/>
      <c r="AU10" s="17"/>
    </row>
    <row r="11" spans="1:47" x14ac:dyDescent="0.25">
      <c r="A11" s="41" t="s">
        <v>19</v>
      </c>
      <c r="B11" s="132" t="s">
        <v>246</v>
      </c>
      <c r="C11" s="41" t="s">
        <v>19</v>
      </c>
      <c r="D11" s="108">
        <v>1</v>
      </c>
      <c r="E11" s="107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W11" s="105"/>
      <c r="Y11" s="100"/>
      <c r="Z11" s="108"/>
      <c r="AA11" s="105"/>
      <c r="AB11" s="105"/>
      <c r="AC11" s="105"/>
      <c r="AD11" s="105"/>
      <c r="AE11" s="106"/>
      <c r="AF11" s="106"/>
      <c r="AG11" s="106"/>
      <c r="AH11" s="145"/>
      <c r="AI11" s="109"/>
      <c r="AJ11" s="111"/>
      <c r="AK11" s="17"/>
      <c r="AN11" s="17"/>
      <c r="AO11" s="17"/>
      <c r="AP11" s="104"/>
      <c r="AQ11" s="104"/>
      <c r="AR11" s="17"/>
      <c r="AS11" s="17"/>
      <c r="AT11" s="17"/>
      <c r="AU11" s="17"/>
    </row>
    <row r="12" spans="1:47" x14ac:dyDescent="0.25">
      <c r="A12" s="41"/>
      <c r="B12" s="132"/>
      <c r="C12" s="41" t="s">
        <v>15</v>
      </c>
      <c r="D12" s="108">
        <v>0</v>
      </c>
      <c r="E12" s="107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W12" s="105"/>
      <c r="Y12" s="100"/>
      <c r="Z12" s="108"/>
      <c r="AA12" s="105"/>
      <c r="AB12" s="105"/>
      <c r="AC12" s="105"/>
      <c r="AD12" s="105"/>
      <c r="AE12" s="106"/>
      <c r="AF12" s="106"/>
      <c r="AG12" s="106"/>
      <c r="AH12" s="145"/>
      <c r="AI12" s="109"/>
      <c r="AJ12" s="111"/>
      <c r="AK12" s="17"/>
      <c r="AN12" s="17"/>
      <c r="AO12" s="17"/>
      <c r="AP12" s="104"/>
      <c r="AQ12" s="104"/>
      <c r="AR12" s="17"/>
      <c r="AS12" s="17"/>
      <c r="AT12" s="17"/>
      <c r="AU12" s="17"/>
    </row>
    <row r="13" spans="1:47" x14ac:dyDescent="0.25">
      <c r="A13" s="41"/>
      <c r="B13" s="132"/>
      <c r="C13" s="41" t="s">
        <v>6</v>
      </c>
      <c r="D13" s="108">
        <v>0</v>
      </c>
      <c r="E13" s="107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W13" s="105"/>
      <c r="Y13" s="100"/>
      <c r="Z13" s="108"/>
      <c r="AA13" s="105"/>
      <c r="AB13" s="105"/>
      <c r="AC13" s="105"/>
      <c r="AD13" s="105"/>
      <c r="AE13" s="106"/>
      <c r="AF13" s="106"/>
      <c r="AG13" s="106"/>
      <c r="AH13" s="145"/>
      <c r="AI13" s="109"/>
      <c r="AJ13" s="111"/>
      <c r="AK13" s="17"/>
      <c r="AN13" s="17"/>
      <c r="AO13" s="17"/>
      <c r="AP13" s="104"/>
      <c r="AQ13" s="104"/>
      <c r="AR13" s="17"/>
      <c r="AS13" s="17"/>
      <c r="AT13" s="17"/>
      <c r="AU13" s="17"/>
    </row>
    <row r="14" spans="1:47" x14ac:dyDescent="0.25">
      <c r="A14" s="41"/>
      <c r="B14" s="132"/>
      <c r="C14" s="41" t="s">
        <v>21</v>
      </c>
      <c r="D14" s="108">
        <v>0</v>
      </c>
      <c r="E14" s="107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W14" s="105"/>
      <c r="Y14" s="100"/>
      <c r="Z14" s="108"/>
      <c r="AA14" s="105"/>
      <c r="AB14" s="105"/>
      <c r="AC14" s="105"/>
      <c r="AD14" s="105"/>
      <c r="AE14" s="106"/>
      <c r="AF14" s="106"/>
      <c r="AG14" s="106"/>
      <c r="AH14" s="145"/>
      <c r="AI14" s="109"/>
      <c r="AJ14" s="111"/>
      <c r="AK14" s="17"/>
      <c r="AN14" s="17"/>
      <c r="AO14" s="17"/>
      <c r="AP14" s="104"/>
      <c r="AQ14" s="104"/>
      <c r="AR14" s="17"/>
      <c r="AS14" s="17"/>
      <c r="AT14" s="17"/>
      <c r="AU14" s="17"/>
    </row>
    <row r="15" spans="1:47" x14ac:dyDescent="0.25">
      <c r="A15" s="41"/>
      <c r="B15" s="132"/>
      <c r="C15" s="41" t="s">
        <v>10</v>
      </c>
      <c r="D15" s="108">
        <v>0</v>
      </c>
      <c r="E15" s="107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W15" s="105"/>
      <c r="Y15" s="100"/>
      <c r="Z15" s="108"/>
      <c r="AA15" s="105"/>
      <c r="AB15" s="105"/>
      <c r="AC15" s="105"/>
      <c r="AD15" s="105"/>
      <c r="AE15" s="106"/>
      <c r="AF15" s="106"/>
      <c r="AG15" s="106"/>
      <c r="AH15" s="145"/>
      <c r="AI15" s="109"/>
      <c r="AJ15" s="111"/>
      <c r="AK15" s="17"/>
      <c r="AN15" s="17"/>
      <c r="AO15" s="17"/>
      <c r="AP15" s="104"/>
      <c r="AQ15" s="104"/>
      <c r="AR15" s="17"/>
      <c r="AS15" s="17"/>
      <c r="AT15" s="17"/>
      <c r="AU15" s="17"/>
    </row>
    <row r="16" spans="1:47" x14ac:dyDescent="0.25">
      <c r="A16" s="41"/>
      <c r="B16" s="132"/>
      <c r="C16" s="41" t="s">
        <v>18</v>
      </c>
      <c r="D16" s="108">
        <v>0</v>
      </c>
      <c r="E16" s="107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W16" s="105"/>
      <c r="Y16" s="100"/>
      <c r="Z16" s="108"/>
      <c r="AA16" s="105"/>
      <c r="AB16" s="105"/>
      <c r="AC16" s="105"/>
      <c r="AD16" s="105"/>
      <c r="AE16" s="106"/>
      <c r="AF16" s="106"/>
      <c r="AG16" s="106"/>
      <c r="AH16" s="145"/>
      <c r="AI16" s="109"/>
      <c r="AJ16" s="111"/>
      <c r="AK16" s="17"/>
      <c r="AN16" s="17"/>
      <c r="AO16" s="17"/>
      <c r="AP16" s="104"/>
      <c r="AQ16" s="104"/>
      <c r="AR16" s="17"/>
      <c r="AS16" s="17"/>
      <c r="AT16" s="17"/>
      <c r="AU16" s="17"/>
    </row>
    <row r="17" spans="1:47" x14ac:dyDescent="0.25">
      <c r="A17" s="41"/>
      <c r="B17" s="132"/>
      <c r="C17" s="41" t="s">
        <v>11</v>
      </c>
      <c r="D17" s="108">
        <v>0</v>
      </c>
      <c r="E17" s="107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W17" s="105"/>
      <c r="Y17" s="100"/>
      <c r="Z17" s="108"/>
      <c r="AA17" s="105"/>
      <c r="AB17" s="105"/>
      <c r="AC17" s="105"/>
      <c r="AD17" s="105"/>
      <c r="AE17" s="106"/>
      <c r="AF17" s="106"/>
      <c r="AG17" s="106"/>
      <c r="AH17" s="145"/>
      <c r="AI17" s="109"/>
      <c r="AJ17" s="111"/>
      <c r="AK17" s="17"/>
      <c r="AN17" s="17"/>
      <c r="AO17" s="17"/>
      <c r="AP17" s="104"/>
      <c r="AQ17" s="104"/>
      <c r="AR17" s="17"/>
      <c r="AS17" s="17"/>
      <c r="AT17" s="17"/>
      <c r="AU17" s="17"/>
    </row>
    <row r="18" spans="1:47" x14ac:dyDescent="0.25">
      <c r="A18" s="41"/>
      <c r="B18" s="133"/>
      <c r="C18" s="41" t="s">
        <v>20</v>
      </c>
      <c r="D18" s="108">
        <v>0</v>
      </c>
      <c r="E18" s="107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K18" s="17"/>
      <c r="AN18" s="17"/>
      <c r="AO18" s="17"/>
      <c r="AP18" s="104"/>
      <c r="AQ18" s="104"/>
      <c r="AR18" s="17"/>
      <c r="AS18" s="17"/>
      <c r="AT18" s="17"/>
      <c r="AU18" s="17"/>
    </row>
    <row r="19" spans="1:47" x14ac:dyDescent="0.25">
      <c r="A19" s="41"/>
      <c r="B19" s="133"/>
      <c r="C19" s="41"/>
      <c r="D19" s="108"/>
      <c r="E19" s="141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K19" s="17"/>
      <c r="AN19" s="17"/>
      <c r="AO19" s="17"/>
      <c r="AP19" s="104"/>
      <c r="AQ19" s="104"/>
      <c r="AR19" s="17"/>
      <c r="AS19" s="17"/>
      <c r="AT19" s="17"/>
      <c r="AU19" s="17"/>
    </row>
    <row r="20" spans="1:47" x14ac:dyDescent="0.25"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W20" s="149" t="s">
        <v>123</v>
      </c>
      <c r="X20" s="150"/>
      <c r="Y20" s="150"/>
      <c r="Z20" s="150"/>
      <c r="AA20" s="150"/>
      <c r="AB20" s="150"/>
      <c r="AC20" s="150"/>
      <c r="AD20" s="150"/>
      <c r="AE20" s="37"/>
      <c r="AF20" s="64" t="s">
        <v>124</v>
      </c>
      <c r="AG20" s="37"/>
      <c r="AK20" s="17"/>
      <c r="AN20" s="17"/>
      <c r="AO20" s="17"/>
      <c r="AP20" s="104"/>
      <c r="AQ20" s="104"/>
      <c r="AR20" s="17"/>
      <c r="AS20" s="17"/>
      <c r="AT20" s="17"/>
      <c r="AU20" s="17"/>
    </row>
    <row r="21" spans="1:47" x14ac:dyDescent="0.25">
      <c r="A21" s="20" t="s">
        <v>224</v>
      </c>
      <c r="D21" s="16" t="s">
        <v>251</v>
      </c>
      <c r="F21" s="134" t="s">
        <v>15</v>
      </c>
      <c r="G21" s="136" t="s">
        <v>16</v>
      </c>
      <c r="H21" s="134" t="s">
        <v>17</v>
      </c>
      <c r="I21" s="136" t="s">
        <v>6</v>
      </c>
      <c r="J21" s="134" t="s">
        <v>125</v>
      </c>
      <c r="K21" s="136" t="s">
        <v>8</v>
      </c>
      <c r="L21" s="134" t="s">
        <v>9</v>
      </c>
      <c r="M21" s="136" t="s">
        <v>21</v>
      </c>
      <c r="N21" s="134" t="s">
        <v>10</v>
      </c>
      <c r="O21" s="136" t="s">
        <v>18</v>
      </c>
      <c r="P21" s="134" t="s">
        <v>12</v>
      </c>
      <c r="Q21" s="136" t="s">
        <v>11</v>
      </c>
      <c r="R21" s="134" t="s">
        <v>19</v>
      </c>
      <c r="S21" s="136" t="s">
        <v>20</v>
      </c>
      <c r="T21" s="134" t="s">
        <v>180</v>
      </c>
      <c r="U21" s="136" t="s">
        <v>223</v>
      </c>
      <c r="W21" s="152" t="s">
        <v>164</v>
      </c>
      <c r="X21" s="153"/>
      <c r="Y21" s="153"/>
      <c r="Z21" s="153"/>
      <c r="AA21" s="154" t="s">
        <v>171</v>
      </c>
      <c r="AB21" s="155"/>
      <c r="AC21" s="155"/>
      <c r="AD21" s="155"/>
      <c r="AE21" s="37"/>
      <c r="AF21" s="156" t="s">
        <v>1</v>
      </c>
      <c r="AG21" s="157"/>
      <c r="AH21" s="157"/>
      <c r="AI21" s="157"/>
      <c r="AJ21" s="75"/>
      <c r="AK21" s="60"/>
      <c r="AL21" s="76"/>
      <c r="AM21" s="77" t="s">
        <v>2</v>
      </c>
      <c r="AN21" s="68"/>
      <c r="AO21" s="93" t="s">
        <v>181</v>
      </c>
      <c r="AP21" s="22"/>
    </row>
    <row r="22" spans="1:47" x14ac:dyDescent="0.25">
      <c r="A22" s="59">
        <v>43900</v>
      </c>
      <c r="B22" s="41" t="s">
        <v>165</v>
      </c>
      <c r="C22" s="41"/>
      <c r="D22" s="41" t="s">
        <v>8</v>
      </c>
      <c r="E22" s="41"/>
      <c r="F22" s="135"/>
      <c r="G22" s="137"/>
      <c r="H22" s="135"/>
      <c r="I22" s="137"/>
      <c r="J22" s="135"/>
      <c r="K22" s="137"/>
      <c r="L22" s="135"/>
      <c r="M22" s="137"/>
      <c r="N22" s="135"/>
      <c r="O22" s="137"/>
      <c r="P22" s="135"/>
      <c r="Q22" s="137"/>
      <c r="R22" s="135"/>
      <c r="S22" s="137"/>
      <c r="T22" s="135"/>
      <c r="U22" s="137"/>
      <c r="W22" s="4"/>
      <c r="X22" s="4"/>
      <c r="Y22" s="4"/>
      <c r="Z22" s="4"/>
      <c r="AA22" s="6" t="s">
        <v>15</v>
      </c>
      <c r="AB22" s="6" t="s">
        <v>17</v>
      </c>
      <c r="AC22" s="6" t="s">
        <v>6</v>
      </c>
      <c r="AD22" s="6" t="s">
        <v>21</v>
      </c>
      <c r="AE22" s="37"/>
      <c r="AF22" s="66" t="s">
        <v>16</v>
      </c>
      <c r="AG22" s="66" t="s">
        <v>8</v>
      </c>
      <c r="AH22" s="66" t="s">
        <v>125</v>
      </c>
      <c r="AI22" s="66" t="s">
        <v>9</v>
      </c>
      <c r="AJ22" s="66" t="s">
        <v>19</v>
      </c>
      <c r="AK22" s="37"/>
      <c r="AL22" s="9"/>
      <c r="AM22" s="9"/>
      <c r="AN22" s="9"/>
      <c r="AO22" s="94" t="s">
        <v>184</v>
      </c>
      <c r="AP22" s="87" t="s">
        <v>14</v>
      </c>
    </row>
    <row r="23" spans="1:47" s="115" customFormat="1" x14ac:dyDescent="0.25">
      <c r="A23" s="113" t="s">
        <v>14</v>
      </c>
      <c r="B23" s="114" t="s">
        <v>226</v>
      </c>
      <c r="C23" s="114"/>
      <c r="D23" s="114"/>
      <c r="E23" s="114"/>
      <c r="F23" s="138"/>
      <c r="G23" s="139"/>
      <c r="H23" s="138"/>
      <c r="I23" s="139"/>
      <c r="J23" s="138"/>
      <c r="K23" s="139"/>
      <c r="L23" s="138"/>
      <c r="M23" s="139"/>
      <c r="N23" s="138"/>
      <c r="O23" s="139"/>
      <c r="P23" s="138"/>
      <c r="Q23" s="139"/>
      <c r="R23" s="138"/>
      <c r="S23" s="139"/>
      <c r="T23" s="138"/>
      <c r="U23" s="139"/>
      <c r="V23" s="116"/>
      <c r="W23" s="117"/>
      <c r="X23" s="117"/>
      <c r="Y23" s="117"/>
      <c r="Z23" s="117"/>
      <c r="AA23" s="118"/>
      <c r="AB23" s="118"/>
      <c r="AC23" s="118"/>
      <c r="AD23" s="118"/>
      <c r="AE23" s="116"/>
      <c r="AF23" s="119" t="s">
        <v>11</v>
      </c>
      <c r="AG23" s="119" t="s">
        <v>10</v>
      </c>
      <c r="AH23" s="119" t="s">
        <v>20</v>
      </c>
      <c r="AI23" s="119" t="s">
        <v>196</v>
      </c>
      <c r="AJ23" s="119" t="s">
        <v>12</v>
      </c>
      <c r="AK23" s="116"/>
      <c r="AL23" s="120"/>
      <c r="AM23" s="120"/>
      <c r="AN23" s="120"/>
      <c r="AO23" s="121"/>
      <c r="AP23" s="122"/>
    </row>
    <row r="24" spans="1:47" x14ac:dyDescent="0.25">
      <c r="A24" s="59">
        <v>43900</v>
      </c>
      <c r="B24" s="41" t="s">
        <v>170</v>
      </c>
      <c r="C24" s="41"/>
      <c r="D24" s="41" t="s">
        <v>8</v>
      </c>
      <c r="E24" s="41"/>
      <c r="F24" s="135"/>
      <c r="G24" s="137"/>
      <c r="H24" s="135"/>
      <c r="I24" s="137"/>
      <c r="J24" s="135"/>
      <c r="K24" s="137"/>
      <c r="L24" s="135"/>
      <c r="M24" s="137"/>
      <c r="N24" s="135"/>
      <c r="O24" s="137"/>
      <c r="P24" s="135"/>
      <c r="Q24" s="137"/>
      <c r="R24" s="135"/>
      <c r="S24" s="137"/>
      <c r="T24" s="135"/>
      <c r="U24" s="137"/>
      <c r="W24" s="4"/>
      <c r="X24" s="4"/>
      <c r="Y24" s="4"/>
      <c r="Z24" s="4"/>
      <c r="AA24" s="6" t="s">
        <v>15</v>
      </c>
      <c r="AB24" s="52" t="s">
        <v>17</v>
      </c>
      <c r="AC24" s="52" t="s">
        <v>6</v>
      </c>
      <c r="AD24" s="52" t="s">
        <v>21</v>
      </c>
      <c r="AE24" s="37"/>
      <c r="AF24" s="66" t="s">
        <v>16</v>
      </c>
      <c r="AG24" s="66" t="s">
        <v>8</v>
      </c>
      <c r="AH24" s="66" t="s">
        <v>125</v>
      </c>
      <c r="AI24" s="66" t="s">
        <v>9</v>
      </c>
      <c r="AJ24" s="66" t="s">
        <v>19</v>
      </c>
      <c r="AK24" s="37"/>
      <c r="AL24" s="69" t="s">
        <v>20</v>
      </c>
      <c r="AM24" s="69"/>
      <c r="AN24" s="69"/>
      <c r="AO24" s="95" t="s">
        <v>182</v>
      </c>
      <c r="AP24" s="87" t="s">
        <v>14</v>
      </c>
      <c r="AQ24" s="37"/>
    </row>
    <row r="25" spans="1:47" s="115" customFormat="1" x14ac:dyDescent="0.25">
      <c r="A25" s="113" t="s">
        <v>14</v>
      </c>
      <c r="B25" s="114" t="s">
        <v>227</v>
      </c>
      <c r="C25" s="114"/>
      <c r="D25" s="114"/>
      <c r="E25" s="114"/>
      <c r="F25" s="138"/>
      <c r="G25" s="139"/>
      <c r="H25" s="138"/>
      <c r="I25" s="139"/>
      <c r="J25" s="138"/>
      <c r="K25" s="139"/>
      <c r="L25" s="138"/>
      <c r="M25" s="139"/>
      <c r="N25" s="138"/>
      <c r="O25" s="139"/>
      <c r="P25" s="138"/>
      <c r="Q25" s="139"/>
      <c r="R25" s="138"/>
      <c r="S25" s="139"/>
      <c r="T25" s="138"/>
      <c r="U25" s="139"/>
      <c r="V25" s="116"/>
      <c r="W25" s="117"/>
      <c r="X25" s="117"/>
      <c r="Y25" s="117"/>
      <c r="Z25" s="117"/>
      <c r="AA25" s="118"/>
      <c r="AB25" s="118"/>
      <c r="AC25" s="118"/>
      <c r="AD25" s="118"/>
      <c r="AE25" s="116"/>
      <c r="AF25" s="119" t="s">
        <v>11</v>
      </c>
      <c r="AG25" s="119" t="s">
        <v>10</v>
      </c>
      <c r="AH25" s="119" t="s">
        <v>18</v>
      </c>
      <c r="AI25" s="119" t="s">
        <v>196</v>
      </c>
      <c r="AJ25" s="119" t="s">
        <v>12</v>
      </c>
      <c r="AK25" s="116"/>
      <c r="AL25" s="120"/>
      <c r="AM25" s="120"/>
      <c r="AN25" s="120"/>
      <c r="AO25" s="121"/>
      <c r="AP25" s="122"/>
      <c r="AQ25" s="116"/>
    </row>
    <row r="26" spans="1:47" x14ac:dyDescent="0.25">
      <c r="A26" s="59">
        <v>43902</v>
      </c>
      <c r="B26" s="41" t="s">
        <v>174</v>
      </c>
      <c r="C26" s="41"/>
      <c r="D26" s="41" t="s">
        <v>16</v>
      </c>
      <c r="E26" s="41">
        <f t="shared" ref="E26:E76" si="0">COUNT(F26:U26)</f>
        <v>1</v>
      </c>
      <c r="F26" s="135"/>
      <c r="G26" s="137"/>
      <c r="H26" s="135"/>
      <c r="I26" s="137"/>
      <c r="J26" s="135"/>
      <c r="K26" s="140">
        <v>1</v>
      </c>
      <c r="L26" s="135"/>
      <c r="M26" s="137"/>
      <c r="N26" s="135"/>
      <c r="O26" s="137"/>
      <c r="P26" s="135"/>
      <c r="Q26" s="137"/>
      <c r="R26" s="135"/>
      <c r="S26" s="137"/>
      <c r="T26" s="135"/>
      <c r="U26" s="137"/>
      <c r="W26" s="4" t="s">
        <v>15</v>
      </c>
      <c r="X26" s="4" t="s">
        <v>17</v>
      </c>
      <c r="Y26" s="4" t="s">
        <v>6</v>
      </c>
      <c r="Z26" s="4" t="s">
        <v>21</v>
      </c>
      <c r="AA26" s="6"/>
      <c r="AB26" s="52"/>
      <c r="AC26" s="52"/>
      <c r="AD26" s="52"/>
      <c r="AE26" s="37"/>
      <c r="AF26" s="66" t="s">
        <v>16</v>
      </c>
      <c r="AG26" s="66" t="s">
        <v>8</v>
      </c>
      <c r="AH26" s="66" t="s">
        <v>125</v>
      </c>
      <c r="AI26" s="66" t="s">
        <v>9</v>
      </c>
      <c r="AJ26" s="66" t="s">
        <v>19</v>
      </c>
      <c r="AK26" s="37"/>
      <c r="AL26" s="69"/>
      <c r="AM26" s="69"/>
      <c r="AN26" s="69"/>
      <c r="AO26" s="95" t="s">
        <v>183</v>
      </c>
      <c r="AP26" s="87" t="s">
        <v>22</v>
      </c>
      <c r="AQ26" s="37"/>
    </row>
    <row r="27" spans="1:47" s="115" customFormat="1" x14ac:dyDescent="0.25">
      <c r="A27" s="113" t="s">
        <v>22</v>
      </c>
      <c r="B27" s="114" t="s">
        <v>132</v>
      </c>
      <c r="C27" s="114"/>
      <c r="D27" s="114"/>
      <c r="E27" s="114"/>
      <c r="F27" s="138"/>
      <c r="G27" s="139"/>
      <c r="H27" s="138"/>
      <c r="I27" s="139"/>
      <c r="J27" s="138"/>
      <c r="K27" s="139"/>
      <c r="L27" s="138"/>
      <c r="M27" s="139"/>
      <c r="N27" s="138"/>
      <c r="O27" s="139"/>
      <c r="P27" s="138"/>
      <c r="Q27" s="139"/>
      <c r="R27" s="138"/>
      <c r="S27" s="139"/>
      <c r="T27" s="138"/>
      <c r="U27" s="139"/>
      <c r="V27" s="116"/>
      <c r="W27" s="117"/>
      <c r="X27" s="117"/>
      <c r="Y27" s="117"/>
      <c r="Z27" s="117"/>
      <c r="AA27" s="118"/>
      <c r="AB27" s="118"/>
      <c r="AC27" s="118"/>
      <c r="AD27" s="118"/>
      <c r="AE27" s="116"/>
      <c r="AF27" s="119" t="s">
        <v>11</v>
      </c>
      <c r="AG27" s="119" t="s">
        <v>10</v>
      </c>
      <c r="AH27" s="119" t="s">
        <v>18</v>
      </c>
      <c r="AI27" s="119" t="s">
        <v>196</v>
      </c>
      <c r="AJ27" s="119" t="s">
        <v>12</v>
      </c>
      <c r="AK27" s="116"/>
      <c r="AL27" s="158"/>
      <c r="AM27" s="158"/>
      <c r="AN27" s="123"/>
      <c r="AO27" s="124"/>
      <c r="AP27" s="122"/>
      <c r="AQ27" s="116"/>
    </row>
    <row r="28" spans="1:47" x14ac:dyDescent="0.25">
      <c r="A28" s="59">
        <v>43902</v>
      </c>
      <c r="B28" s="41" t="s">
        <v>175</v>
      </c>
      <c r="C28" s="41"/>
      <c r="D28" s="41" t="s">
        <v>12</v>
      </c>
      <c r="E28" s="41"/>
      <c r="F28" s="135"/>
      <c r="G28" s="137"/>
      <c r="H28" s="135"/>
      <c r="I28" s="137"/>
      <c r="J28" s="135"/>
      <c r="K28" s="137"/>
      <c r="L28" s="135"/>
      <c r="M28" s="137"/>
      <c r="N28" s="135"/>
      <c r="O28" s="137"/>
      <c r="P28" s="135"/>
      <c r="Q28" s="137"/>
      <c r="R28" s="135"/>
      <c r="S28" s="137"/>
      <c r="T28" s="135"/>
      <c r="U28" s="137"/>
      <c r="W28" s="4"/>
      <c r="X28" s="4"/>
      <c r="Y28" s="4"/>
      <c r="Z28" s="4"/>
      <c r="AA28" s="6" t="s">
        <v>15</v>
      </c>
      <c r="AB28" s="52" t="s">
        <v>17</v>
      </c>
      <c r="AC28" s="52" t="s">
        <v>6</v>
      </c>
      <c r="AD28" s="52" t="s">
        <v>21</v>
      </c>
      <c r="AE28" s="37"/>
      <c r="AF28" s="66" t="s">
        <v>16</v>
      </c>
      <c r="AG28" s="66" t="s">
        <v>8</v>
      </c>
      <c r="AH28" s="66" t="s">
        <v>10</v>
      </c>
      <c r="AI28" s="66" t="s">
        <v>18</v>
      </c>
      <c r="AJ28" s="66" t="s">
        <v>19</v>
      </c>
      <c r="AK28" s="37"/>
      <c r="AL28" s="79" t="s">
        <v>125</v>
      </c>
      <c r="AM28" s="79" t="s">
        <v>9</v>
      </c>
      <c r="AN28" s="79" t="s">
        <v>20</v>
      </c>
      <c r="AO28" s="94" t="s">
        <v>184</v>
      </c>
      <c r="AP28" s="87" t="s">
        <v>14</v>
      </c>
      <c r="AQ28" s="37"/>
    </row>
    <row r="29" spans="1:47" s="115" customFormat="1" x14ac:dyDescent="0.25">
      <c r="A29" s="113" t="s">
        <v>14</v>
      </c>
      <c r="B29" s="114" t="s">
        <v>228</v>
      </c>
      <c r="C29" s="114"/>
      <c r="D29" s="114"/>
      <c r="E29" s="114"/>
      <c r="F29" s="138"/>
      <c r="G29" s="139"/>
      <c r="H29" s="138"/>
      <c r="I29" s="139"/>
      <c r="J29" s="138"/>
      <c r="K29" s="139"/>
      <c r="L29" s="138"/>
      <c r="M29" s="139"/>
      <c r="N29" s="138"/>
      <c r="O29" s="139"/>
      <c r="P29" s="138"/>
      <c r="Q29" s="139"/>
      <c r="R29" s="138"/>
      <c r="S29" s="139"/>
      <c r="T29" s="138"/>
      <c r="U29" s="139"/>
      <c r="V29" s="116"/>
      <c r="W29" s="117"/>
      <c r="X29" s="117"/>
      <c r="Y29" s="117"/>
      <c r="Z29" s="117"/>
      <c r="AA29" s="118"/>
      <c r="AB29" s="118"/>
      <c r="AC29" s="118"/>
      <c r="AD29" s="118"/>
      <c r="AE29" s="116"/>
      <c r="AF29" s="119" t="s">
        <v>11</v>
      </c>
      <c r="AG29" s="119" t="s">
        <v>12</v>
      </c>
      <c r="AH29" s="119" t="s">
        <v>196</v>
      </c>
      <c r="AI29" s="119"/>
      <c r="AJ29" s="119"/>
      <c r="AK29" s="116"/>
      <c r="AL29" s="123"/>
      <c r="AM29" s="123"/>
      <c r="AN29" s="123"/>
      <c r="AO29" s="124"/>
      <c r="AP29" s="122"/>
      <c r="AQ29" s="116"/>
    </row>
    <row r="30" spans="1:47" x14ac:dyDescent="0.25">
      <c r="A30" s="59">
        <v>43902</v>
      </c>
      <c r="B30" s="41" t="s">
        <v>135</v>
      </c>
      <c r="C30" s="41"/>
      <c r="D30" s="41" t="s">
        <v>180</v>
      </c>
      <c r="E30" s="41">
        <f t="shared" si="0"/>
        <v>9</v>
      </c>
      <c r="F30" s="135">
        <v>1</v>
      </c>
      <c r="G30" s="137"/>
      <c r="H30" s="135"/>
      <c r="I30" s="137"/>
      <c r="J30" s="135">
        <v>1</v>
      </c>
      <c r="K30" s="137">
        <v>1</v>
      </c>
      <c r="L30" s="135">
        <v>1</v>
      </c>
      <c r="M30" s="137"/>
      <c r="N30" s="135">
        <v>1</v>
      </c>
      <c r="O30" s="137">
        <v>1</v>
      </c>
      <c r="P30" s="135">
        <v>1</v>
      </c>
      <c r="Q30" s="137">
        <v>1</v>
      </c>
      <c r="R30" s="135"/>
      <c r="S30" s="137"/>
      <c r="T30" s="135"/>
      <c r="U30" s="137">
        <v>1</v>
      </c>
      <c r="W30" s="4" t="s">
        <v>15</v>
      </c>
      <c r="X30" s="4" t="s">
        <v>17</v>
      </c>
      <c r="Y30" s="4" t="s">
        <v>6</v>
      </c>
      <c r="Z30" s="4" t="s">
        <v>21</v>
      </c>
      <c r="AA30" s="6"/>
      <c r="AB30" s="52"/>
      <c r="AC30" s="52"/>
      <c r="AD30" s="52"/>
      <c r="AE30" s="37"/>
      <c r="AF30" s="66" t="s">
        <v>16</v>
      </c>
      <c r="AG30" s="66" t="s">
        <v>8</v>
      </c>
      <c r="AH30" s="66" t="s">
        <v>125</v>
      </c>
      <c r="AI30" s="66" t="s">
        <v>9</v>
      </c>
      <c r="AJ30" s="66" t="s">
        <v>19</v>
      </c>
      <c r="AK30" s="37"/>
      <c r="AL30" s="151"/>
      <c r="AM30" s="151"/>
      <c r="AN30" s="79"/>
      <c r="AO30" s="94" t="s">
        <v>184</v>
      </c>
      <c r="AP30" s="87" t="s">
        <v>22</v>
      </c>
      <c r="AQ30" s="37"/>
    </row>
    <row r="31" spans="1:47" s="115" customFormat="1" ht="15" customHeight="1" x14ac:dyDescent="0.25">
      <c r="A31" s="113" t="s">
        <v>22</v>
      </c>
      <c r="B31" s="114" t="s">
        <v>132</v>
      </c>
      <c r="C31" s="114"/>
      <c r="D31" s="114"/>
      <c r="E31" s="114"/>
      <c r="F31" s="138"/>
      <c r="G31" s="139"/>
      <c r="H31" s="138"/>
      <c r="I31" s="139"/>
      <c r="J31" s="138"/>
      <c r="K31" s="139"/>
      <c r="L31" s="138"/>
      <c r="M31" s="139"/>
      <c r="N31" s="138"/>
      <c r="O31" s="139"/>
      <c r="P31" s="138"/>
      <c r="Q31" s="139"/>
      <c r="R31" s="138"/>
      <c r="S31" s="139"/>
      <c r="T31" s="138"/>
      <c r="U31" s="139"/>
      <c r="V31" s="116"/>
      <c r="W31" s="117"/>
      <c r="X31" s="117"/>
      <c r="Y31" s="117"/>
      <c r="Z31" s="117"/>
      <c r="AA31" s="118"/>
      <c r="AB31" s="118"/>
      <c r="AC31" s="118"/>
      <c r="AD31" s="118"/>
      <c r="AE31" s="116"/>
      <c r="AF31" s="119" t="s">
        <v>11</v>
      </c>
      <c r="AG31" s="119" t="s">
        <v>10</v>
      </c>
      <c r="AH31" s="119" t="s">
        <v>18</v>
      </c>
      <c r="AI31" s="119" t="s">
        <v>196</v>
      </c>
      <c r="AJ31" s="119" t="s">
        <v>12</v>
      </c>
      <c r="AK31" s="116"/>
      <c r="AL31" s="120"/>
      <c r="AM31" s="120"/>
      <c r="AN31" s="125"/>
      <c r="AO31" s="126"/>
      <c r="AP31" s="122"/>
      <c r="AQ31" s="116"/>
    </row>
    <row r="32" spans="1:47" x14ac:dyDescent="0.25">
      <c r="A32" s="59">
        <v>43902</v>
      </c>
      <c r="B32" s="41" t="s">
        <v>178</v>
      </c>
      <c r="C32" s="41"/>
      <c r="D32" s="41" t="s">
        <v>19</v>
      </c>
      <c r="E32" s="41"/>
      <c r="F32" s="135"/>
      <c r="G32" s="137"/>
      <c r="H32" s="135"/>
      <c r="I32" s="137"/>
      <c r="J32" s="135"/>
      <c r="K32" s="137"/>
      <c r="L32" s="135"/>
      <c r="M32" s="137"/>
      <c r="N32" s="135"/>
      <c r="O32" s="137"/>
      <c r="P32" s="135"/>
      <c r="Q32" s="137"/>
      <c r="R32" s="135"/>
      <c r="S32" s="137"/>
      <c r="T32" s="135"/>
      <c r="U32" s="137"/>
      <c r="W32" s="4"/>
      <c r="X32" s="4"/>
      <c r="Y32" s="4"/>
      <c r="Z32" s="4"/>
      <c r="AA32" s="6" t="s">
        <v>15</v>
      </c>
      <c r="AB32" s="52" t="s">
        <v>17</v>
      </c>
      <c r="AC32" s="52" t="s">
        <v>6</v>
      </c>
      <c r="AD32" s="52" t="s">
        <v>21</v>
      </c>
      <c r="AE32" s="37"/>
      <c r="AF32" s="66" t="s">
        <v>16</v>
      </c>
      <c r="AG32" s="66" t="s">
        <v>10</v>
      </c>
      <c r="AH32" s="65" t="s">
        <v>196</v>
      </c>
      <c r="AI32" s="66" t="s">
        <v>20</v>
      </c>
      <c r="AJ32" s="65" t="s">
        <v>19</v>
      </c>
      <c r="AK32" s="37"/>
      <c r="AL32" s="69" t="s">
        <v>8</v>
      </c>
      <c r="AM32" s="69" t="s">
        <v>125</v>
      </c>
      <c r="AN32" s="69" t="s">
        <v>9</v>
      </c>
      <c r="AO32" s="99" t="s">
        <v>183</v>
      </c>
      <c r="AP32" s="87" t="s">
        <v>14</v>
      </c>
      <c r="AQ32" s="37"/>
    </row>
    <row r="33" spans="1:43" s="115" customFormat="1" x14ac:dyDescent="0.25">
      <c r="A33" s="113" t="s">
        <v>14</v>
      </c>
      <c r="B33" s="114" t="s">
        <v>229</v>
      </c>
      <c r="C33" s="114"/>
      <c r="D33" s="114"/>
      <c r="E33" s="114"/>
      <c r="F33" s="138"/>
      <c r="G33" s="139"/>
      <c r="H33" s="138"/>
      <c r="I33" s="139"/>
      <c r="J33" s="138"/>
      <c r="K33" s="139"/>
      <c r="L33" s="138"/>
      <c r="M33" s="139"/>
      <c r="N33" s="138"/>
      <c r="O33" s="139"/>
      <c r="P33" s="138"/>
      <c r="Q33" s="139"/>
      <c r="R33" s="138"/>
      <c r="S33" s="139"/>
      <c r="T33" s="138"/>
      <c r="U33" s="139"/>
      <c r="V33" s="116"/>
      <c r="W33" s="117"/>
      <c r="X33" s="117"/>
      <c r="Y33" s="117"/>
      <c r="Z33" s="117"/>
      <c r="AA33" s="118"/>
      <c r="AB33" s="118"/>
      <c r="AC33" s="118"/>
      <c r="AD33" s="118"/>
      <c r="AE33" s="116"/>
      <c r="AF33" s="119"/>
      <c r="AG33" s="119"/>
      <c r="AH33" s="119"/>
      <c r="AI33" s="119"/>
      <c r="AJ33" s="119"/>
      <c r="AK33" s="116"/>
      <c r="AL33" s="127" t="s">
        <v>18</v>
      </c>
      <c r="AM33" s="127" t="s">
        <v>12</v>
      </c>
      <c r="AN33" s="128" t="s">
        <v>11</v>
      </c>
      <c r="AO33" s="129"/>
      <c r="AP33" s="122"/>
      <c r="AQ33" s="116"/>
    </row>
    <row r="34" spans="1:43" x14ac:dyDescent="0.25">
      <c r="A34" s="59">
        <v>43908</v>
      </c>
      <c r="B34" s="41" t="s">
        <v>179</v>
      </c>
      <c r="C34" s="41"/>
      <c r="D34" s="41" t="s">
        <v>16</v>
      </c>
      <c r="E34" s="41"/>
      <c r="F34" s="135"/>
      <c r="G34" s="137"/>
      <c r="H34" s="135"/>
      <c r="I34" s="137"/>
      <c r="J34" s="135"/>
      <c r="K34" s="137"/>
      <c r="L34" s="135"/>
      <c r="M34" s="137"/>
      <c r="N34" s="135"/>
      <c r="O34" s="137"/>
      <c r="P34" s="135"/>
      <c r="Q34" s="137"/>
      <c r="R34" s="135"/>
      <c r="S34" s="137"/>
      <c r="T34" s="135"/>
      <c r="U34" s="137"/>
      <c r="W34" s="4"/>
      <c r="X34" s="4"/>
      <c r="Y34" s="4"/>
      <c r="Z34" s="4"/>
      <c r="AA34" s="6" t="s">
        <v>15</v>
      </c>
      <c r="AB34" s="52" t="s">
        <v>17</v>
      </c>
      <c r="AC34" s="52" t="s">
        <v>6</v>
      </c>
      <c r="AD34" s="52" t="s">
        <v>21</v>
      </c>
      <c r="AE34" s="37"/>
      <c r="AF34" s="66" t="s">
        <v>16</v>
      </c>
      <c r="AG34" s="66" t="s">
        <v>8</v>
      </c>
      <c r="AH34" s="66" t="s">
        <v>9</v>
      </c>
      <c r="AI34" s="66" t="s">
        <v>10</v>
      </c>
      <c r="AJ34" s="66"/>
      <c r="AK34" s="37"/>
      <c r="AL34" s="72" t="s">
        <v>125</v>
      </c>
      <c r="AM34" s="69" t="s">
        <v>138</v>
      </c>
      <c r="AN34" s="69"/>
      <c r="AO34" s="95" t="s">
        <v>183</v>
      </c>
      <c r="AP34" s="87" t="s">
        <v>14</v>
      </c>
      <c r="AQ34" s="37"/>
    </row>
    <row r="35" spans="1:43" s="115" customFormat="1" x14ac:dyDescent="0.25">
      <c r="A35" s="113" t="s">
        <v>14</v>
      </c>
      <c r="B35" s="114" t="s">
        <v>228</v>
      </c>
      <c r="C35" s="114"/>
      <c r="D35" s="114"/>
      <c r="E35" s="114"/>
      <c r="F35" s="138"/>
      <c r="G35" s="139"/>
      <c r="H35" s="138"/>
      <c r="I35" s="139"/>
      <c r="J35" s="138"/>
      <c r="K35" s="139"/>
      <c r="L35" s="138"/>
      <c r="M35" s="139"/>
      <c r="N35" s="138"/>
      <c r="O35" s="139"/>
      <c r="P35" s="138"/>
      <c r="Q35" s="139"/>
      <c r="R35" s="138"/>
      <c r="S35" s="139"/>
      <c r="T35" s="138"/>
      <c r="U35" s="139"/>
      <c r="V35" s="116"/>
      <c r="W35" s="117"/>
      <c r="X35" s="117"/>
      <c r="Y35" s="117"/>
      <c r="Z35" s="117"/>
      <c r="AA35" s="118"/>
      <c r="AB35" s="118"/>
      <c r="AC35" s="118"/>
      <c r="AD35" s="118"/>
      <c r="AE35" s="116"/>
      <c r="AF35" s="119" t="s">
        <v>19</v>
      </c>
      <c r="AG35" s="119" t="s">
        <v>20</v>
      </c>
      <c r="AH35" s="119" t="s">
        <v>196</v>
      </c>
      <c r="AI35" s="119"/>
      <c r="AJ35" s="119"/>
      <c r="AK35" s="116"/>
      <c r="AL35" s="127" t="s">
        <v>12</v>
      </c>
      <c r="AM35" s="120" t="s">
        <v>18</v>
      </c>
      <c r="AN35" s="120"/>
      <c r="AO35" s="121"/>
      <c r="AP35" s="122"/>
      <c r="AQ35" s="116"/>
    </row>
    <row r="36" spans="1:43" x14ac:dyDescent="0.25">
      <c r="A36" s="59">
        <v>43908</v>
      </c>
      <c r="B36" s="41" t="s">
        <v>139</v>
      </c>
      <c r="C36" s="88"/>
      <c r="D36" s="112" t="s">
        <v>223</v>
      </c>
      <c r="E36" s="41">
        <f t="shared" si="0"/>
        <v>8</v>
      </c>
      <c r="F36" s="135"/>
      <c r="G36" s="137">
        <v>1</v>
      </c>
      <c r="H36" s="135"/>
      <c r="I36" s="137"/>
      <c r="J36" s="135"/>
      <c r="K36" s="137"/>
      <c r="L36" s="135">
        <v>1</v>
      </c>
      <c r="M36" s="137"/>
      <c r="N36" s="135">
        <v>1</v>
      </c>
      <c r="O36" s="137">
        <v>1</v>
      </c>
      <c r="P36" s="135">
        <v>1</v>
      </c>
      <c r="Q36" s="137"/>
      <c r="R36" s="135">
        <v>1</v>
      </c>
      <c r="S36" s="137">
        <v>1</v>
      </c>
      <c r="T36" s="135">
        <v>1</v>
      </c>
      <c r="U36" s="137"/>
      <c r="W36" s="4" t="s">
        <v>15</v>
      </c>
      <c r="X36" s="4" t="s">
        <v>17</v>
      </c>
      <c r="Y36" s="4" t="s">
        <v>6</v>
      </c>
      <c r="Z36" s="4" t="s">
        <v>21</v>
      </c>
      <c r="AA36" s="6"/>
      <c r="AB36" s="52"/>
      <c r="AC36" s="52"/>
      <c r="AD36" s="52"/>
      <c r="AE36" s="37"/>
      <c r="AF36" s="66" t="s">
        <v>16</v>
      </c>
      <c r="AG36" s="66" t="s">
        <v>8</v>
      </c>
      <c r="AH36" s="66" t="s">
        <v>125</v>
      </c>
      <c r="AI36" s="66" t="s">
        <v>9</v>
      </c>
      <c r="AJ36" s="66" t="s">
        <v>19</v>
      </c>
      <c r="AK36" s="37"/>
      <c r="AL36" s="9"/>
      <c r="AM36" s="9"/>
      <c r="AN36" s="9"/>
      <c r="AO36" s="92" t="s">
        <v>186</v>
      </c>
      <c r="AP36" s="87" t="s">
        <v>22</v>
      </c>
    </row>
    <row r="37" spans="1:43" s="115" customFormat="1" x14ac:dyDescent="0.25">
      <c r="A37" s="113" t="s">
        <v>22</v>
      </c>
      <c r="B37" s="114" t="s">
        <v>132</v>
      </c>
      <c r="C37" s="114"/>
      <c r="D37" s="114"/>
      <c r="E37" s="114"/>
      <c r="F37" s="138"/>
      <c r="G37" s="139"/>
      <c r="H37" s="138"/>
      <c r="I37" s="139"/>
      <c r="J37" s="138"/>
      <c r="K37" s="139"/>
      <c r="L37" s="138"/>
      <c r="M37" s="139"/>
      <c r="N37" s="138"/>
      <c r="O37" s="139"/>
      <c r="P37" s="138"/>
      <c r="Q37" s="139"/>
      <c r="R37" s="138"/>
      <c r="S37" s="139"/>
      <c r="T37" s="138"/>
      <c r="U37" s="139"/>
      <c r="V37" s="116"/>
      <c r="W37" s="117"/>
      <c r="X37" s="117"/>
      <c r="Y37" s="117"/>
      <c r="Z37" s="117"/>
      <c r="AA37" s="118"/>
      <c r="AB37" s="118"/>
      <c r="AC37" s="118"/>
      <c r="AD37" s="118"/>
      <c r="AE37" s="116"/>
      <c r="AF37" s="119" t="s">
        <v>11</v>
      </c>
      <c r="AG37" s="119" t="s">
        <v>10</v>
      </c>
      <c r="AH37" s="119" t="s">
        <v>18</v>
      </c>
      <c r="AI37" s="119" t="s">
        <v>196</v>
      </c>
      <c r="AJ37" s="119" t="s">
        <v>12</v>
      </c>
      <c r="AK37" s="116"/>
      <c r="AL37" s="120"/>
      <c r="AM37" s="120"/>
      <c r="AN37" s="120"/>
      <c r="AO37" s="121"/>
      <c r="AP37" s="122"/>
    </row>
    <row r="38" spans="1:43" x14ac:dyDescent="0.25">
      <c r="A38" s="59">
        <v>43916</v>
      </c>
      <c r="B38" s="41" t="s">
        <v>195</v>
      </c>
      <c r="C38" s="41"/>
      <c r="D38" s="41" t="s">
        <v>16</v>
      </c>
      <c r="E38" s="41">
        <f t="shared" si="0"/>
        <v>9</v>
      </c>
      <c r="F38" s="135"/>
      <c r="G38" s="137"/>
      <c r="H38" s="135"/>
      <c r="I38" s="137"/>
      <c r="J38" s="135"/>
      <c r="K38" s="137">
        <v>1</v>
      </c>
      <c r="L38" s="135">
        <v>1</v>
      </c>
      <c r="M38" s="137"/>
      <c r="N38" s="135">
        <v>1</v>
      </c>
      <c r="O38" s="137">
        <v>1</v>
      </c>
      <c r="P38" s="135">
        <v>1</v>
      </c>
      <c r="Q38" s="137"/>
      <c r="R38" s="135">
        <v>1</v>
      </c>
      <c r="S38" s="137">
        <v>1</v>
      </c>
      <c r="T38" s="135">
        <v>1</v>
      </c>
      <c r="U38" s="137">
        <v>1</v>
      </c>
      <c r="W38" s="4" t="s">
        <v>15</v>
      </c>
      <c r="X38" s="4" t="s">
        <v>17</v>
      </c>
      <c r="Y38" s="4" t="s">
        <v>6</v>
      </c>
      <c r="Z38" s="4" t="s">
        <v>21</v>
      </c>
      <c r="AA38" s="6"/>
      <c r="AB38" s="52"/>
      <c r="AC38" s="52"/>
      <c r="AD38" s="52"/>
      <c r="AE38" s="37"/>
      <c r="AF38" s="66" t="s">
        <v>16</v>
      </c>
      <c r="AG38" s="66" t="s">
        <v>8</v>
      </c>
      <c r="AH38" s="66" t="s">
        <v>125</v>
      </c>
      <c r="AI38" s="66" t="s">
        <v>9</v>
      </c>
      <c r="AJ38" s="66" t="s">
        <v>19</v>
      </c>
      <c r="AK38" s="37"/>
      <c r="AL38" s="9"/>
      <c r="AM38" s="9"/>
      <c r="AN38" s="9"/>
      <c r="AO38" s="92" t="s">
        <v>183</v>
      </c>
      <c r="AP38" s="90" t="s">
        <v>22</v>
      </c>
    </row>
    <row r="39" spans="1:43" s="115" customFormat="1" x14ac:dyDescent="0.25">
      <c r="A39" s="113" t="s">
        <v>22</v>
      </c>
      <c r="B39" s="114" t="s">
        <v>132</v>
      </c>
      <c r="C39" s="114"/>
      <c r="D39" s="114"/>
      <c r="E39" s="114"/>
      <c r="F39" s="138"/>
      <c r="G39" s="139"/>
      <c r="H39" s="138"/>
      <c r="I39" s="139"/>
      <c r="J39" s="138"/>
      <c r="K39" s="139"/>
      <c r="L39" s="138"/>
      <c r="M39" s="139"/>
      <c r="N39" s="138"/>
      <c r="O39" s="139"/>
      <c r="P39" s="138"/>
      <c r="Q39" s="139"/>
      <c r="R39" s="138"/>
      <c r="S39" s="139"/>
      <c r="T39" s="138"/>
      <c r="U39" s="139"/>
      <c r="V39" s="116"/>
      <c r="W39" s="117"/>
      <c r="X39" s="117"/>
      <c r="Y39" s="117"/>
      <c r="Z39" s="117"/>
      <c r="AA39" s="118"/>
      <c r="AB39" s="118"/>
      <c r="AC39" s="118"/>
      <c r="AD39" s="118"/>
      <c r="AE39" s="116"/>
      <c r="AF39" s="119" t="s">
        <v>11</v>
      </c>
      <c r="AG39" s="119" t="s">
        <v>10</v>
      </c>
      <c r="AH39" s="119" t="s">
        <v>18</v>
      </c>
      <c r="AI39" s="119" t="s">
        <v>196</v>
      </c>
      <c r="AJ39" s="119" t="s">
        <v>12</v>
      </c>
      <c r="AK39" s="116"/>
      <c r="AL39" s="120"/>
      <c r="AM39" s="120"/>
      <c r="AN39" s="120"/>
      <c r="AO39" s="121"/>
      <c r="AP39" s="130"/>
    </row>
    <row r="40" spans="1:43" x14ac:dyDescent="0.25">
      <c r="A40" s="59">
        <v>43916</v>
      </c>
      <c r="B40" s="41" t="s">
        <v>158</v>
      </c>
      <c r="C40" s="41"/>
      <c r="D40" s="41" t="s">
        <v>16</v>
      </c>
      <c r="E40" s="41">
        <f t="shared" si="0"/>
        <v>8</v>
      </c>
      <c r="F40" s="135"/>
      <c r="G40" s="137"/>
      <c r="H40" s="135"/>
      <c r="I40" s="137"/>
      <c r="J40" s="135">
        <v>1</v>
      </c>
      <c r="K40" s="137">
        <v>1</v>
      </c>
      <c r="L40" s="135">
        <v>1</v>
      </c>
      <c r="M40" s="137"/>
      <c r="N40" s="135">
        <v>1</v>
      </c>
      <c r="O40" s="137"/>
      <c r="P40" s="135">
        <v>1</v>
      </c>
      <c r="Q40" s="137"/>
      <c r="R40" s="135">
        <v>1</v>
      </c>
      <c r="S40" s="137">
        <v>1</v>
      </c>
      <c r="T40" s="135"/>
      <c r="U40" s="137">
        <v>1</v>
      </c>
      <c r="W40" s="4" t="s">
        <v>15</v>
      </c>
      <c r="X40" s="4" t="s">
        <v>17</v>
      </c>
      <c r="Y40" s="4" t="s">
        <v>6</v>
      </c>
      <c r="Z40" s="4" t="s">
        <v>21</v>
      </c>
      <c r="AA40" s="6"/>
      <c r="AB40" s="52"/>
      <c r="AC40" s="52"/>
      <c r="AD40" s="52"/>
      <c r="AE40" s="37"/>
      <c r="AF40" s="66" t="s">
        <v>16</v>
      </c>
      <c r="AG40" s="66" t="s">
        <v>8</v>
      </c>
      <c r="AH40" s="66" t="s">
        <v>125</v>
      </c>
      <c r="AI40" s="66" t="s">
        <v>9</v>
      </c>
      <c r="AJ40" s="66" t="s">
        <v>19</v>
      </c>
      <c r="AK40" s="37"/>
      <c r="AL40" s="9"/>
      <c r="AM40" s="9"/>
      <c r="AN40" s="9"/>
      <c r="AO40" s="92" t="s">
        <v>184</v>
      </c>
      <c r="AP40" s="90" t="s">
        <v>22</v>
      </c>
    </row>
    <row r="41" spans="1:43" s="115" customFormat="1" x14ac:dyDescent="0.25">
      <c r="A41" s="113" t="s">
        <v>22</v>
      </c>
      <c r="B41" s="114" t="s">
        <v>132</v>
      </c>
      <c r="C41" s="114"/>
      <c r="D41" s="114"/>
      <c r="E41" s="114"/>
      <c r="F41" s="138"/>
      <c r="G41" s="139"/>
      <c r="H41" s="138"/>
      <c r="I41" s="139"/>
      <c r="J41" s="138"/>
      <c r="K41" s="139"/>
      <c r="L41" s="138"/>
      <c r="M41" s="139"/>
      <c r="N41" s="138"/>
      <c r="O41" s="139"/>
      <c r="P41" s="138"/>
      <c r="Q41" s="139"/>
      <c r="R41" s="138"/>
      <c r="S41" s="139"/>
      <c r="T41" s="138"/>
      <c r="U41" s="139"/>
      <c r="V41" s="116"/>
      <c r="W41" s="117"/>
      <c r="X41" s="117"/>
      <c r="Y41" s="117"/>
      <c r="Z41" s="117"/>
      <c r="AA41" s="118"/>
      <c r="AB41" s="118"/>
      <c r="AC41" s="118"/>
      <c r="AD41" s="118"/>
      <c r="AE41" s="116"/>
      <c r="AF41" s="119" t="s">
        <v>11</v>
      </c>
      <c r="AG41" s="119" t="s">
        <v>10</v>
      </c>
      <c r="AH41" s="119" t="s">
        <v>18</v>
      </c>
      <c r="AI41" s="119" t="s">
        <v>196</v>
      </c>
      <c r="AJ41" s="119" t="s">
        <v>12</v>
      </c>
      <c r="AK41" s="116"/>
      <c r="AL41" s="120"/>
      <c r="AM41" s="120"/>
      <c r="AN41" s="120"/>
      <c r="AO41" s="121"/>
      <c r="AP41" s="130"/>
    </row>
    <row r="42" spans="1:43" x14ac:dyDescent="0.25">
      <c r="A42" s="59">
        <v>43916</v>
      </c>
      <c r="B42" s="41" t="s">
        <v>140</v>
      </c>
      <c r="C42" s="41"/>
      <c r="D42" s="41" t="s">
        <v>125</v>
      </c>
      <c r="E42" s="41">
        <f t="shared" si="0"/>
        <v>9</v>
      </c>
      <c r="F42" s="135">
        <v>1</v>
      </c>
      <c r="G42" s="137">
        <v>1</v>
      </c>
      <c r="H42" s="135"/>
      <c r="I42" s="137">
        <v>1</v>
      </c>
      <c r="J42" s="135"/>
      <c r="K42" s="137"/>
      <c r="L42" s="135">
        <v>1</v>
      </c>
      <c r="M42" s="137">
        <v>1</v>
      </c>
      <c r="N42" s="135">
        <v>1</v>
      </c>
      <c r="O42" s="137">
        <v>1</v>
      </c>
      <c r="P42" s="135">
        <v>1</v>
      </c>
      <c r="Q42" s="137"/>
      <c r="R42" s="135"/>
      <c r="S42" s="137"/>
      <c r="T42" s="135">
        <v>1</v>
      </c>
      <c r="U42" s="137"/>
      <c r="W42" s="4" t="s">
        <v>15</v>
      </c>
      <c r="X42" s="4" t="s">
        <v>17</v>
      </c>
      <c r="Y42" s="4" t="s">
        <v>6</v>
      </c>
      <c r="Z42" s="4" t="s">
        <v>21</v>
      </c>
      <c r="AA42" s="6"/>
      <c r="AB42" s="52"/>
      <c r="AC42" s="52"/>
      <c r="AD42" s="52"/>
      <c r="AE42" s="37"/>
      <c r="AF42" s="66" t="s">
        <v>16</v>
      </c>
      <c r="AG42" s="66" t="s">
        <v>8</v>
      </c>
      <c r="AH42" s="66" t="s">
        <v>125</v>
      </c>
      <c r="AI42" s="66" t="s">
        <v>9</v>
      </c>
      <c r="AJ42" s="66" t="s">
        <v>19</v>
      </c>
      <c r="AK42" s="37"/>
      <c r="AL42" s="9"/>
      <c r="AM42" s="9"/>
      <c r="AN42" s="9"/>
      <c r="AO42" s="92" t="s">
        <v>182</v>
      </c>
      <c r="AP42" s="90" t="s">
        <v>22</v>
      </c>
    </row>
    <row r="43" spans="1:43" s="115" customFormat="1" x14ac:dyDescent="0.25">
      <c r="A43" s="113" t="s">
        <v>22</v>
      </c>
      <c r="B43" s="114" t="s">
        <v>132</v>
      </c>
      <c r="C43" s="114"/>
      <c r="D43" s="114"/>
      <c r="E43" s="114"/>
      <c r="F43" s="138"/>
      <c r="G43" s="139"/>
      <c r="H43" s="138"/>
      <c r="I43" s="139"/>
      <c r="J43" s="138"/>
      <c r="K43" s="139"/>
      <c r="L43" s="138"/>
      <c r="M43" s="139"/>
      <c r="N43" s="138"/>
      <c r="O43" s="139"/>
      <c r="P43" s="138"/>
      <c r="Q43" s="139"/>
      <c r="R43" s="138"/>
      <c r="S43" s="139"/>
      <c r="T43" s="138"/>
      <c r="U43" s="139"/>
      <c r="V43" s="116"/>
      <c r="W43" s="117"/>
      <c r="X43" s="117"/>
      <c r="Y43" s="117"/>
      <c r="Z43" s="117"/>
      <c r="AA43" s="118"/>
      <c r="AB43" s="118"/>
      <c r="AC43" s="118"/>
      <c r="AD43" s="118"/>
      <c r="AE43" s="116"/>
      <c r="AF43" s="119" t="s">
        <v>11</v>
      </c>
      <c r="AG43" s="119" t="s">
        <v>10</v>
      </c>
      <c r="AH43" s="119" t="s">
        <v>18</v>
      </c>
      <c r="AI43" s="119" t="s">
        <v>196</v>
      </c>
      <c r="AJ43" s="119" t="s">
        <v>12</v>
      </c>
      <c r="AK43" s="116"/>
      <c r="AL43" s="120"/>
      <c r="AM43" s="120"/>
      <c r="AN43" s="120"/>
      <c r="AO43" s="121"/>
      <c r="AP43" s="130"/>
    </row>
    <row r="44" spans="1:43" x14ac:dyDescent="0.25">
      <c r="A44" s="59">
        <v>43916</v>
      </c>
      <c r="B44" s="41" t="s">
        <v>141</v>
      </c>
      <c r="C44" s="41"/>
      <c r="D44" s="41" t="s">
        <v>8</v>
      </c>
      <c r="E44" s="41">
        <f t="shared" si="0"/>
        <v>4</v>
      </c>
      <c r="F44" s="135"/>
      <c r="G44" s="137">
        <v>1</v>
      </c>
      <c r="H44" s="135"/>
      <c r="I44" s="137"/>
      <c r="J44" s="135">
        <v>1</v>
      </c>
      <c r="K44" s="137"/>
      <c r="L44" s="135">
        <v>1</v>
      </c>
      <c r="M44" s="137"/>
      <c r="N44" s="135"/>
      <c r="O44" s="137"/>
      <c r="P44" s="135"/>
      <c r="Q44" s="137"/>
      <c r="R44" s="135"/>
      <c r="S44" s="137"/>
      <c r="T44" s="135">
        <v>1</v>
      </c>
      <c r="U44" s="137"/>
      <c r="W44" s="4" t="s">
        <v>15</v>
      </c>
      <c r="X44" s="4" t="s">
        <v>17</v>
      </c>
      <c r="Y44" s="4" t="s">
        <v>6</v>
      </c>
      <c r="Z44" s="4" t="s">
        <v>21</v>
      </c>
      <c r="AA44" s="6"/>
      <c r="AB44" s="52"/>
      <c r="AC44" s="52"/>
      <c r="AD44" s="52"/>
      <c r="AE44" s="37"/>
      <c r="AF44" s="66" t="s">
        <v>16</v>
      </c>
      <c r="AG44" s="66" t="s">
        <v>8</v>
      </c>
      <c r="AH44" s="66" t="s">
        <v>125</v>
      </c>
      <c r="AI44" s="66" t="s">
        <v>9</v>
      </c>
      <c r="AJ44" s="66" t="s">
        <v>19</v>
      </c>
      <c r="AK44" s="37"/>
      <c r="AL44" s="9"/>
      <c r="AM44" s="9"/>
      <c r="AN44" s="9"/>
      <c r="AO44" s="92" t="s">
        <v>184</v>
      </c>
      <c r="AP44" s="90" t="s">
        <v>22</v>
      </c>
    </row>
    <row r="45" spans="1:43" s="115" customFormat="1" x14ac:dyDescent="0.25">
      <c r="A45" s="113" t="s">
        <v>22</v>
      </c>
      <c r="B45" s="114" t="s">
        <v>132</v>
      </c>
      <c r="C45" s="114"/>
      <c r="D45" s="114"/>
      <c r="E45" s="114"/>
      <c r="F45" s="138"/>
      <c r="G45" s="139"/>
      <c r="H45" s="138"/>
      <c r="I45" s="139"/>
      <c r="J45" s="138"/>
      <c r="K45" s="139"/>
      <c r="L45" s="138"/>
      <c r="M45" s="139"/>
      <c r="N45" s="138"/>
      <c r="O45" s="139"/>
      <c r="P45" s="138"/>
      <c r="Q45" s="139"/>
      <c r="R45" s="138"/>
      <c r="S45" s="139"/>
      <c r="T45" s="138"/>
      <c r="U45" s="139"/>
      <c r="V45" s="116"/>
      <c r="W45" s="117"/>
      <c r="X45" s="117"/>
      <c r="Y45" s="117"/>
      <c r="Z45" s="117"/>
      <c r="AA45" s="118"/>
      <c r="AB45" s="118"/>
      <c r="AC45" s="118"/>
      <c r="AD45" s="118"/>
      <c r="AE45" s="116"/>
      <c r="AF45" s="119" t="s">
        <v>11</v>
      </c>
      <c r="AG45" s="119" t="s">
        <v>10</v>
      </c>
      <c r="AH45" s="119" t="s">
        <v>18</v>
      </c>
      <c r="AI45" s="119" t="s">
        <v>196</v>
      </c>
      <c r="AJ45" s="119" t="s">
        <v>12</v>
      </c>
      <c r="AK45" s="116"/>
      <c r="AL45" s="120"/>
      <c r="AM45" s="120"/>
      <c r="AN45" s="120"/>
      <c r="AO45" s="121"/>
      <c r="AP45" s="130"/>
    </row>
    <row r="46" spans="1:43" x14ac:dyDescent="0.25">
      <c r="A46" s="59">
        <v>43916</v>
      </c>
      <c r="B46" s="41" t="s">
        <v>203</v>
      </c>
      <c r="C46" s="41"/>
      <c r="D46" s="41" t="s">
        <v>8</v>
      </c>
      <c r="E46" s="41"/>
      <c r="F46" s="135"/>
      <c r="G46" s="137"/>
      <c r="H46" s="135"/>
      <c r="I46" s="137"/>
      <c r="J46" s="135"/>
      <c r="K46" s="137"/>
      <c r="L46" s="135"/>
      <c r="M46" s="137"/>
      <c r="N46" s="135"/>
      <c r="O46" s="137"/>
      <c r="P46" s="135"/>
      <c r="Q46" s="137"/>
      <c r="R46" s="135"/>
      <c r="S46" s="137"/>
      <c r="T46" s="135"/>
      <c r="U46" s="137"/>
      <c r="W46" s="4" t="s">
        <v>15</v>
      </c>
      <c r="X46" s="4" t="s">
        <v>17</v>
      </c>
      <c r="Y46" s="4" t="s">
        <v>6</v>
      </c>
      <c r="Z46" s="4" t="s">
        <v>21</v>
      </c>
      <c r="AA46" s="6"/>
      <c r="AB46" s="52"/>
      <c r="AC46" s="52"/>
      <c r="AD46" s="52"/>
      <c r="AE46" s="37"/>
      <c r="AF46" s="66" t="s">
        <v>16</v>
      </c>
      <c r="AG46" s="66" t="s">
        <v>8</v>
      </c>
      <c r="AH46" s="66" t="s">
        <v>125</v>
      </c>
      <c r="AI46" s="66" t="s">
        <v>9</v>
      </c>
      <c r="AJ46" s="66" t="s">
        <v>19</v>
      </c>
      <c r="AK46" s="37"/>
      <c r="AL46" s="9"/>
      <c r="AM46" s="9"/>
      <c r="AN46" s="9"/>
      <c r="AO46" s="92" t="s">
        <v>189</v>
      </c>
      <c r="AP46" s="90" t="s">
        <v>22</v>
      </c>
    </row>
    <row r="47" spans="1:43" s="115" customFormat="1" x14ac:dyDescent="0.25">
      <c r="A47" s="113" t="s">
        <v>22</v>
      </c>
      <c r="B47" s="114" t="s">
        <v>132</v>
      </c>
      <c r="C47" s="114"/>
      <c r="D47" s="114"/>
      <c r="E47" s="114"/>
      <c r="F47" s="138"/>
      <c r="G47" s="139"/>
      <c r="H47" s="138"/>
      <c r="I47" s="139"/>
      <c r="J47" s="138"/>
      <c r="K47" s="139"/>
      <c r="L47" s="138"/>
      <c r="M47" s="139"/>
      <c r="N47" s="138"/>
      <c r="O47" s="139"/>
      <c r="P47" s="138"/>
      <c r="Q47" s="139"/>
      <c r="R47" s="138"/>
      <c r="S47" s="139"/>
      <c r="T47" s="138"/>
      <c r="U47" s="139"/>
      <c r="V47" s="116"/>
      <c r="W47" s="117"/>
      <c r="X47" s="117"/>
      <c r="Y47" s="117"/>
      <c r="Z47" s="117"/>
      <c r="AA47" s="118"/>
      <c r="AB47" s="118"/>
      <c r="AC47" s="118"/>
      <c r="AD47" s="118"/>
      <c r="AE47" s="116"/>
      <c r="AF47" s="119" t="s">
        <v>11</v>
      </c>
      <c r="AG47" s="119" t="s">
        <v>10</v>
      </c>
      <c r="AH47" s="119" t="s">
        <v>18</v>
      </c>
      <c r="AI47" s="119" t="s">
        <v>196</v>
      </c>
      <c r="AJ47" s="119" t="s">
        <v>12</v>
      </c>
      <c r="AK47" s="116"/>
      <c r="AL47" s="120"/>
      <c r="AM47" s="120"/>
      <c r="AN47" s="120"/>
      <c r="AO47" s="121"/>
      <c r="AP47" s="130"/>
    </row>
    <row r="48" spans="1:43" x14ac:dyDescent="0.25">
      <c r="A48" s="59">
        <v>43922</v>
      </c>
      <c r="B48" s="41" t="s">
        <v>204</v>
      </c>
      <c r="C48" s="41"/>
      <c r="D48" s="41" t="s">
        <v>9</v>
      </c>
      <c r="E48" s="41">
        <f t="shared" si="0"/>
        <v>1</v>
      </c>
      <c r="F48" s="135"/>
      <c r="G48" s="137">
        <v>1</v>
      </c>
      <c r="H48" s="135"/>
      <c r="I48" s="137"/>
      <c r="J48" s="135"/>
      <c r="K48" s="137"/>
      <c r="L48" s="135"/>
      <c r="M48" s="137"/>
      <c r="N48" s="135"/>
      <c r="O48" s="137"/>
      <c r="P48" s="135"/>
      <c r="Q48" s="137"/>
      <c r="R48" s="135"/>
      <c r="S48" s="137"/>
      <c r="T48" s="135"/>
      <c r="U48" s="137"/>
      <c r="W48" s="4" t="s">
        <v>15</v>
      </c>
      <c r="X48" s="4" t="s">
        <v>17</v>
      </c>
      <c r="Y48" s="4" t="s">
        <v>6</v>
      </c>
      <c r="Z48" s="4" t="s">
        <v>21</v>
      </c>
      <c r="AA48" s="6"/>
      <c r="AB48" s="52"/>
      <c r="AC48" s="52"/>
      <c r="AD48" s="52"/>
      <c r="AE48" s="37"/>
      <c r="AF48" s="66" t="s">
        <v>16</v>
      </c>
      <c r="AG48" s="66" t="s">
        <v>8</v>
      </c>
      <c r="AH48" s="66" t="s">
        <v>125</v>
      </c>
      <c r="AI48" s="66" t="s">
        <v>9</v>
      </c>
      <c r="AJ48" s="66" t="s">
        <v>19</v>
      </c>
      <c r="AK48" s="37"/>
      <c r="AL48" s="9"/>
      <c r="AM48" s="9"/>
      <c r="AN48" s="9"/>
      <c r="AO48" s="92" t="s">
        <v>183</v>
      </c>
      <c r="AP48" s="90" t="s">
        <v>22</v>
      </c>
    </row>
    <row r="49" spans="1:42" s="115" customFormat="1" x14ac:dyDescent="0.25">
      <c r="A49" s="113" t="s">
        <v>22</v>
      </c>
      <c r="B49" s="114" t="s">
        <v>132</v>
      </c>
      <c r="C49" s="114"/>
      <c r="D49" s="114"/>
      <c r="E49" s="114"/>
      <c r="F49" s="138"/>
      <c r="G49" s="139"/>
      <c r="H49" s="138"/>
      <c r="I49" s="139"/>
      <c r="J49" s="138"/>
      <c r="K49" s="139"/>
      <c r="L49" s="138"/>
      <c r="M49" s="139"/>
      <c r="N49" s="138"/>
      <c r="O49" s="139"/>
      <c r="P49" s="138"/>
      <c r="Q49" s="139"/>
      <c r="R49" s="138"/>
      <c r="S49" s="139"/>
      <c r="T49" s="138"/>
      <c r="U49" s="139"/>
      <c r="V49" s="116"/>
      <c r="W49" s="117"/>
      <c r="X49" s="117"/>
      <c r="Y49" s="117"/>
      <c r="Z49" s="117"/>
      <c r="AA49" s="118"/>
      <c r="AB49" s="118"/>
      <c r="AC49" s="118"/>
      <c r="AD49" s="118"/>
      <c r="AE49" s="116"/>
      <c r="AF49" s="119" t="s">
        <v>11</v>
      </c>
      <c r="AG49" s="119" t="s">
        <v>10</v>
      </c>
      <c r="AH49" s="119" t="s">
        <v>18</v>
      </c>
      <c r="AI49" s="119" t="s">
        <v>196</v>
      </c>
      <c r="AJ49" s="119" t="s">
        <v>12</v>
      </c>
      <c r="AK49" s="116"/>
      <c r="AL49" s="120"/>
      <c r="AM49" s="120"/>
      <c r="AN49" s="120"/>
      <c r="AO49" s="121"/>
      <c r="AP49" s="130"/>
    </row>
    <row r="50" spans="1:42" x14ac:dyDescent="0.25">
      <c r="A50" s="59">
        <v>43922</v>
      </c>
      <c r="B50" s="41" t="s">
        <v>205</v>
      </c>
      <c r="C50" s="41"/>
      <c r="D50" s="41" t="s">
        <v>9</v>
      </c>
      <c r="E50" s="41">
        <f t="shared" si="0"/>
        <v>1</v>
      </c>
      <c r="F50" s="135"/>
      <c r="G50" s="137"/>
      <c r="H50" s="135"/>
      <c r="I50" s="137"/>
      <c r="J50" s="135">
        <v>1</v>
      </c>
      <c r="K50" s="137"/>
      <c r="L50" s="135"/>
      <c r="M50" s="137"/>
      <c r="N50" s="135"/>
      <c r="O50" s="137"/>
      <c r="P50" s="135"/>
      <c r="Q50" s="137"/>
      <c r="R50" s="135"/>
      <c r="S50" s="137"/>
      <c r="T50" s="135"/>
      <c r="U50" s="137"/>
      <c r="W50" s="4" t="s">
        <v>15</v>
      </c>
      <c r="X50" s="4" t="s">
        <v>17</v>
      </c>
      <c r="Y50" s="4" t="s">
        <v>6</v>
      </c>
      <c r="Z50" s="4" t="s">
        <v>21</v>
      </c>
      <c r="AA50" s="6"/>
      <c r="AB50" s="52"/>
      <c r="AC50" s="52"/>
      <c r="AD50" s="52"/>
      <c r="AE50" s="37"/>
      <c r="AF50" s="66" t="s">
        <v>16</v>
      </c>
      <c r="AG50" s="66" t="s">
        <v>8</v>
      </c>
      <c r="AH50" s="66" t="s">
        <v>125</v>
      </c>
      <c r="AI50" s="66" t="s">
        <v>9</v>
      </c>
      <c r="AJ50" s="66" t="s">
        <v>19</v>
      </c>
      <c r="AK50" s="37"/>
      <c r="AL50" s="9"/>
      <c r="AM50" s="9"/>
      <c r="AN50" s="9"/>
      <c r="AO50" s="92" t="s">
        <v>183</v>
      </c>
      <c r="AP50" s="90" t="s">
        <v>22</v>
      </c>
    </row>
    <row r="51" spans="1:42" s="115" customFormat="1" x14ac:dyDescent="0.25">
      <c r="A51" s="113" t="s">
        <v>22</v>
      </c>
      <c r="B51" s="114" t="s">
        <v>132</v>
      </c>
      <c r="C51" s="114"/>
      <c r="D51" s="114"/>
      <c r="E51" s="114"/>
      <c r="F51" s="138"/>
      <c r="G51" s="139"/>
      <c r="H51" s="138"/>
      <c r="I51" s="139"/>
      <c r="J51" s="138"/>
      <c r="K51" s="139"/>
      <c r="L51" s="138"/>
      <c r="M51" s="139"/>
      <c r="N51" s="138"/>
      <c r="O51" s="139"/>
      <c r="P51" s="138"/>
      <c r="Q51" s="139"/>
      <c r="R51" s="138"/>
      <c r="S51" s="139"/>
      <c r="T51" s="138"/>
      <c r="U51" s="139"/>
      <c r="V51" s="116"/>
      <c r="W51" s="117"/>
      <c r="X51" s="117"/>
      <c r="Y51" s="117"/>
      <c r="Z51" s="117"/>
      <c r="AA51" s="118"/>
      <c r="AB51" s="118"/>
      <c r="AC51" s="118"/>
      <c r="AD51" s="118"/>
      <c r="AE51" s="116"/>
      <c r="AF51" s="119" t="s">
        <v>11</v>
      </c>
      <c r="AG51" s="119" t="s">
        <v>10</v>
      </c>
      <c r="AH51" s="119" t="s">
        <v>18</v>
      </c>
      <c r="AI51" s="119" t="s">
        <v>196</v>
      </c>
      <c r="AJ51" s="119" t="s">
        <v>12</v>
      </c>
      <c r="AK51" s="116"/>
      <c r="AL51" s="120"/>
      <c r="AM51" s="120"/>
      <c r="AN51" s="120"/>
      <c r="AO51" s="121"/>
      <c r="AP51" s="130"/>
    </row>
    <row r="52" spans="1:42" x14ac:dyDescent="0.25">
      <c r="A52" s="59">
        <v>43922</v>
      </c>
      <c r="B52" s="41" t="s">
        <v>142</v>
      </c>
      <c r="C52" s="41"/>
      <c r="D52" s="41" t="s">
        <v>180</v>
      </c>
      <c r="E52" s="41">
        <f t="shared" si="0"/>
        <v>8</v>
      </c>
      <c r="F52" s="135"/>
      <c r="G52" s="137">
        <v>1</v>
      </c>
      <c r="H52" s="135"/>
      <c r="I52" s="137"/>
      <c r="J52" s="135"/>
      <c r="K52" s="137">
        <v>1</v>
      </c>
      <c r="L52" s="135">
        <v>1</v>
      </c>
      <c r="M52" s="137"/>
      <c r="N52" s="135"/>
      <c r="O52" s="137">
        <v>1</v>
      </c>
      <c r="P52" s="135">
        <v>1</v>
      </c>
      <c r="Q52" s="137"/>
      <c r="R52" s="135">
        <v>1</v>
      </c>
      <c r="S52" s="137">
        <v>1</v>
      </c>
      <c r="T52" s="135"/>
      <c r="U52" s="137">
        <v>1</v>
      </c>
      <c r="W52" s="4" t="s">
        <v>15</v>
      </c>
      <c r="X52" s="4" t="s">
        <v>17</v>
      </c>
      <c r="Y52" s="4" t="s">
        <v>6</v>
      </c>
      <c r="Z52" s="4" t="s">
        <v>21</v>
      </c>
      <c r="AA52" s="6"/>
      <c r="AB52" s="52"/>
      <c r="AC52" s="52"/>
      <c r="AD52" s="52"/>
      <c r="AE52" s="37"/>
      <c r="AF52" s="66" t="s">
        <v>16</v>
      </c>
      <c r="AG52" s="66" t="s">
        <v>8</v>
      </c>
      <c r="AH52" s="66" t="s">
        <v>125</v>
      </c>
      <c r="AI52" s="66" t="s">
        <v>9</v>
      </c>
      <c r="AJ52" s="66" t="s">
        <v>19</v>
      </c>
      <c r="AK52" s="37"/>
      <c r="AL52" s="9"/>
      <c r="AM52" s="9"/>
      <c r="AN52" s="9"/>
      <c r="AO52" s="92" t="s">
        <v>183</v>
      </c>
      <c r="AP52" s="90" t="s">
        <v>22</v>
      </c>
    </row>
    <row r="53" spans="1:42" s="115" customFormat="1" x14ac:dyDescent="0.25">
      <c r="A53" s="113" t="s">
        <v>22</v>
      </c>
      <c r="B53" s="114" t="s">
        <v>132</v>
      </c>
      <c r="C53" s="114"/>
      <c r="D53" s="114"/>
      <c r="E53" s="114"/>
      <c r="F53" s="138"/>
      <c r="G53" s="139"/>
      <c r="H53" s="138"/>
      <c r="I53" s="139"/>
      <c r="J53" s="138"/>
      <c r="K53" s="139"/>
      <c r="L53" s="138"/>
      <c r="M53" s="139"/>
      <c r="N53" s="138"/>
      <c r="O53" s="139"/>
      <c r="P53" s="138"/>
      <c r="Q53" s="139"/>
      <c r="R53" s="138"/>
      <c r="S53" s="139"/>
      <c r="T53" s="138"/>
      <c r="U53" s="139"/>
      <c r="V53" s="116"/>
      <c r="W53" s="117"/>
      <c r="X53" s="117"/>
      <c r="Y53" s="117"/>
      <c r="Z53" s="117"/>
      <c r="AA53" s="118"/>
      <c r="AB53" s="118"/>
      <c r="AC53" s="118"/>
      <c r="AD53" s="118"/>
      <c r="AE53" s="116"/>
      <c r="AF53" s="119" t="s">
        <v>11</v>
      </c>
      <c r="AG53" s="119" t="s">
        <v>10</v>
      </c>
      <c r="AH53" s="119" t="s">
        <v>18</v>
      </c>
      <c r="AI53" s="119" t="s">
        <v>196</v>
      </c>
      <c r="AJ53" s="119" t="s">
        <v>12</v>
      </c>
      <c r="AK53" s="116"/>
      <c r="AL53" s="120"/>
      <c r="AM53" s="120"/>
      <c r="AN53" s="120"/>
      <c r="AO53" s="121"/>
      <c r="AP53" s="130"/>
    </row>
    <row r="54" spans="1:42" x14ac:dyDescent="0.25">
      <c r="A54" s="59">
        <v>43929</v>
      </c>
      <c r="B54" s="41" t="s">
        <v>143</v>
      </c>
      <c r="C54" s="41"/>
      <c r="D54" s="41" t="s">
        <v>16</v>
      </c>
      <c r="E54" s="41">
        <f t="shared" si="0"/>
        <v>6</v>
      </c>
      <c r="F54" s="135"/>
      <c r="G54" s="137"/>
      <c r="H54" s="135"/>
      <c r="I54" s="137"/>
      <c r="J54" s="135">
        <v>1</v>
      </c>
      <c r="K54" s="137">
        <v>1</v>
      </c>
      <c r="L54" s="135">
        <v>1</v>
      </c>
      <c r="M54" s="137"/>
      <c r="N54" s="135"/>
      <c r="O54" s="137">
        <v>1</v>
      </c>
      <c r="P54" s="135"/>
      <c r="Q54" s="137"/>
      <c r="R54" s="135"/>
      <c r="S54" s="137"/>
      <c r="T54" s="135">
        <v>1</v>
      </c>
      <c r="U54" s="137">
        <v>1</v>
      </c>
      <c r="W54" s="4" t="s">
        <v>15</v>
      </c>
      <c r="X54" s="4" t="s">
        <v>17</v>
      </c>
      <c r="Y54" s="4" t="s">
        <v>6</v>
      </c>
      <c r="Z54" s="4" t="s">
        <v>21</v>
      </c>
      <c r="AA54" s="6"/>
      <c r="AB54" s="52"/>
      <c r="AC54" s="52"/>
      <c r="AD54" s="52"/>
      <c r="AE54" s="37"/>
      <c r="AF54" s="66" t="s">
        <v>16</v>
      </c>
      <c r="AG54" s="66" t="s">
        <v>8</v>
      </c>
      <c r="AH54" s="66" t="s">
        <v>125</v>
      </c>
      <c r="AI54" s="66" t="s">
        <v>9</v>
      </c>
      <c r="AJ54" s="66" t="s">
        <v>19</v>
      </c>
      <c r="AK54" s="37"/>
      <c r="AL54" s="9"/>
      <c r="AM54" s="9"/>
      <c r="AN54" s="9"/>
      <c r="AO54" s="92" t="s">
        <v>184</v>
      </c>
      <c r="AP54" s="90" t="s">
        <v>22</v>
      </c>
    </row>
    <row r="55" spans="1:42" s="115" customFormat="1" x14ac:dyDescent="0.25">
      <c r="A55" s="113" t="s">
        <v>22</v>
      </c>
      <c r="B55" s="114" t="s">
        <v>132</v>
      </c>
      <c r="C55" s="114"/>
      <c r="D55" s="114"/>
      <c r="E55" s="114"/>
      <c r="F55" s="138"/>
      <c r="G55" s="139"/>
      <c r="H55" s="138"/>
      <c r="I55" s="139"/>
      <c r="J55" s="138"/>
      <c r="K55" s="139"/>
      <c r="L55" s="138"/>
      <c r="M55" s="139"/>
      <c r="N55" s="138"/>
      <c r="O55" s="139"/>
      <c r="P55" s="138"/>
      <c r="Q55" s="139"/>
      <c r="R55" s="138"/>
      <c r="S55" s="139"/>
      <c r="T55" s="138"/>
      <c r="U55" s="139"/>
      <c r="V55" s="116"/>
      <c r="W55" s="117"/>
      <c r="X55" s="117"/>
      <c r="Y55" s="117"/>
      <c r="Z55" s="117"/>
      <c r="AA55" s="118"/>
      <c r="AB55" s="118"/>
      <c r="AC55" s="118"/>
      <c r="AD55" s="118"/>
      <c r="AE55" s="116"/>
      <c r="AF55" s="119" t="s">
        <v>11</v>
      </c>
      <c r="AG55" s="119" t="s">
        <v>10</v>
      </c>
      <c r="AH55" s="119" t="s">
        <v>18</v>
      </c>
      <c r="AI55" s="119" t="s">
        <v>196</v>
      </c>
      <c r="AJ55" s="119" t="s">
        <v>12</v>
      </c>
      <c r="AK55" s="116"/>
      <c r="AL55" s="120"/>
      <c r="AM55" s="120"/>
      <c r="AN55" s="120"/>
      <c r="AO55" s="121"/>
      <c r="AP55" s="130"/>
    </row>
    <row r="56" spans="1:42" x14ac:dyDescent="0.25">
      <c r="A56" s="59">
        <v>43958</v>
      </c>
      <c r="B56" s="41" t="s">
        <v>159</v>
      </c>
      <c r="C56" s="41"/>
      <c r="D56" s="41" t="s">
        <v>8</v>
      </c>
      <c r="E56" s="41">
        <f t="shared" si="0"/>
        <v>6</v>
      </c>
      <c r="F56" s="135">
        <v>1</v>
      </c>
      <c r="G56" s="137"/>
      <c r="H56" s="135">
        <v>1</v>
      </c>
      <c r="I56" s="137">
        <v>1</v>
      </c>
      <c r="J56" s="135">
        <v>1</v>
      </c>
      <c r="K56" s="137"/>
      <c r="L56" s="135">
        <v>1</v>
      </c>
      <c r="M56" s="137">
        <v>1</v>
      </c>
      <c r="N56" s="135"/>
      <c r="O56" s="137"/>
      <c r="P56" s="135"/>
      <c r="Q56" s="137"/>
      <c r="R56" s="135"/>
      <c r="S56" s="137"/>
      <c r="T56" s="135"/>
      <c r="U56" s="137"/>
      <c r="W56" s="4" t="s">
        <v>15</v>
      </c>
      <c r="X56" s="4" t="s">
        <v>17</v>
      </c>
      <c r="Y56" s="4" t="s">
        <v>6</v>
      </c>
      <c r="Z56" s="4" t="s">
        <v>21</v>
      </c>
      <c r="AA56" s="6"/>
      <c r="AB56" s="52"/>
      <c r="AC56" s="52"/>
      <c r="AD56" s="52"/>
      <c r="AE56" s="37"/>
      <c r="AF56" s="66" t="s">
        <v>16</v>
      </c>
      <c r="AG56" s="66" t="s">
        <v>8</v>
      </c>
      <c r="AH56" s="66" t="s">
        <v>125</v>
      </c>
      <c r="AI56" s="66" t="s">
        <v>9</v>
      </c>
      <c r="AJ56" s="66" t="s">
        <v>19</v>
      </c>
      <c r="AK56" s="37"/>
      <c r="AL56" s="9"/>
      <c r="AM56" s="9"/>
      <c r="AN56" s="9"/>
      <c r="AO56" s="92" t="s">
        <v>184</v>
      </c>
      <c r="AP56" s="90" t="s">
        <v>22</v>
      </c>
    </row>
    <row r="57" spans="1:42" s="115" customFormat="1" x14ac:dyDescent="0.25">
      <c r="A57" s="113" t="s">
        <v>22</v>
      </c>
      <c r="B57" s="114" t="s">
        <v>132</v>
      </c>
      <c r="C57" s="114"/>
      <c r="D57" s="114"/>
      <c r="E57" s="114"/>
      <c r="F57" s="138"/>
      <c r="G57" s="139"/>
      <c r="H57" s="138"/>
      <c r="I57" s="139"/>
      <c r="J57" s="138"/>
      <c r="K57" s="139"/>
      <c r="L57" s="138"/>
      <c r="M57" s="139"/>
      <c r="N57" s="138"/>
      <c r="O57" s="139"/>
      <c r="P57" s="138"/>
      <c r="Q57" s="139"/>
      <c r="R57" s="138"/>
      <c r="S57" s="139"/>
      <c r="T57" s="138"/>
      <c r="U57" s="139"/>
      <c r="V57" s="116"/>
      <c r="W57" s="117"/>
      <c r="X57" s="117"/>
      <c r="Y57" s="117"/>
      <c r="Z57" s="117"/>
      <c r="AA57" s="118"/>
      <c r="AB57" s="118"/>
      <c r="AC57" s="118"/>
      <c r="AD57" s="118"/>
      <c r="AE57" s="116"/>
      <c r="AF57" s="119" t="s">
        <v>11</v>
      </c>
      <c r="AG57" s="119" t="s">
        <v>10</v>
      </c>
      <c r="AH57" s="119" t="s">
        <v>18</v>
      </c>
      <c r="AI57" s="119" t="s">
        <v>196</v>
      </c>
      <c r="AJ57" s="119" t="s">
        <v>12</v>
      </c>
      <c r="AK57" s="116"/>
      <c r="AL57" s="120"/>
      <c r="AM57" s="120"/>
      <c r="AN57" s="120"/>
      <c r="AO57" s="121"/>
      <c r="AP57" s="130"/>
    </row>
    <row r="58" spans="1:42" x14ac:dyDescent="0.25">
      <c r="A58" s="59">
        <v>43977</v>
      </c>
      <c r="B58" s="41" t="s">
        <v>210</v>
      </c>
      <c r="C58" s="41"/>
      <c r="D58" s="41" t="s">
        <v>125</v>
      </c>
      <c r="E58" s="41">
        <f t="shared" si="0"/>
        <v>1</v>
      </c>
      <c r="F58" s="135">
        <v>1</v>
      </c>
      <c r="G58" s="137"/>
      <c r="H58" s="135"/>
      <c r="I58" s="137"/>
      <c r="J58" s="135"/>
      <c r="K58" s="137"/>
      <c r="L58" s="135"/>
      <c r="M58" s="137"/>
      <c r="N58" s="135"/>
      <c r="O58" s="137"/>
      <c r="P58" s="135"/>
      <c r="Q58" s="137"/>
      <c r="R58" s="135"/>
      <c r="S58" s="137"/>
      <c r="T58" s="135"/>
      <c r="U58" s="137"/>
      <c r="W58" s="4" t="s">
        <v>15</v>
      </c>
      <c r="X58" s="4" t="s">
        <v>17</v>
      </c>
      <c r="Y58" s="4" t="s">
        <v>6</v>
      </c>
      <c r="Z58" s="4" t="s">
        <v>21</v>
      </c>
      <c r="AA58" s="6"/>
      <c r="AB58" s="52"/>
      <c r="AC58" s="52"/>
      <c r="AD58" s="52"/>
      <c r="AE58" s="37"/>
      <c r="AF58" s="66" t="s">
        <v>16</v>
      </c>
      <c r="AG58" s="66" t="s">
        <v>8</v>
      </c>
      <c r="AH58" s="66" t="s">
        <v>125</v>
      </c>
      <c r="AI58" s="66" t="s">
        <v>9</v>
      </c>
      <c r="AJ58" s="66" t="s">
        <v>19</v>
      </c>
      <c r="AK58" s="37"/>
      <c r="AL58" s="9"/>
      <c r="AM58" s="9"/>
      <c r="AN58" s="9"/>
      <c r="AO58" s="92" t="s">
        <v>208</v>
      </c>
      <c r="AP58" s="90" t="s">
        <v>22</v>
      </c>
    </row>
    <row r="59" spans="1:42" s="115" customFormat="1" x14ac:dyDescent="0.25">
      <c r="A59" s="113" t="s">
        <v>22</v>
      </c>
      <c r="B59" s="114" t="s">
        <v>132</v>
      </c>
      <c r="C59" s="114"/>
      <c r="D59" s="114"/>
      <c r="E59" s="114"/>
      <c r="F59" s="138"/>
      <c r="G59" s="139"/>
      <c r="H59" s="138"/>
      <c r="I59" s="139"/>
      <c r="J59" s="138"/>
      <c r="K59" s="139"/>
      <c r="L59" s="138"/>
      <c r="M59" s="139"/>
      <c r="N59" s="138"/>
      <c r="O59" s="139"/>
      <c r="P59" s="138"/>
      <c r="Q59" s="139"/>
      <c r="R59" s="138"/>
      <c r="S59" s="139"/>
      <c r="T59" s="138"/>
      <c r="U59" s="139"/>
      <c r="V59" s="116"/>
      <c r="W59" s="117"/>
      <c r="X59" s="117"/>
      <c r="Y59" s="117"/>
      <c r="Z59" s="117"/>
      <c r="AA59" s="118"/>
      <c r="AB59" s="118"/>
      <c r="AC59" s="118"/>
      <c r="AD59" s="118"/>
      <c r="AE59" s="116"/>
      <c r="AF59" s="119" t="s">
        <v>11</v>
      </c>
      <c r="AG59" s="119" t="s">
        <v>10</v>
      </c>
      <c r="AH59" s="119" t="s">
        <v>18</v>
      </c>
      <c r="AI59" s="119" t="s">
        <v>196</v>
      </c>
      <c r="AJ59" s="119" t="s">
        <v>12</v>
      </c>
      <c r="AK59" s="116"/>
      <c r="AL59" s="120"/>
      <c r="AM59" s="120"/>
      <c r="AN59" s="120"/>
      <c r="AO59" s="121"/>
      <c r="AP59" s="130"/>
    </row>
    <row r="60" spans="1:42" x14ac:dyDescent="0.25">
      <c r="A60" s="59">
        <v>43984</v>
      </c>
      <c r="B60" s="41" t="s">
        <v>211</v>
      </c>
      <c r="C60" s="41"/>
      <c r="D60" s="41" t="s">
        <v>16</v>
      </c>
      <c r="E60" s="41"/>
      <c r="F60" s="135"/>
      <c r="G60" s="137"/>
      <c r="H60" s="135"/>
      <c r="I60" s="137"/>
      <c r="J60" s="135"/>
      <c r="K60" s="137"/>
      <c r="L60" s="135"/>
      <c r="M60" s="137"/>
      <c r="N60" s="135"/>
      <c r="O60" s="137"/>
      <c r="P60" s="135"/>
      <c r="Q60" s="137"/>
      <c r="R60" s="135"/>
      <c r="S60" s="137"/>
      <c r="T60" s="135"/>
      <c r="U60" s="137"/>
      <c r="W60" s="4"/>
      <c r="X60" s="4"/>
      <c r="Y60" s="4"/>
      <c r="Z60" s="4"/>
      <c r="AA60" s="6" t="s">
        <v>15</v>
      </c>
      <c r="AB60" s="52" t="s">
        <v>17</v>
      </c>
      <c r="AC60" s="52" t="s">
        <v>6</v>
      </c>
      <c r="AD60" s="52" t="s">
        <v>21</v>
      </c>
      <c r="AE60" s="37"/>
      <c r="AF60" s="66" t="s">
        <v>16</v>
      </c>
      <c r="AG60" s="66" t="s">
        <v>8</v>
      </c>
      <c r="AH60" s="66" t="s">
        <v>125</v>
      </c>
      <c r="AI60" s="66" t="s">
        <v>9</v>
      </c>
      <c r="AJ60" s="66" t="s">
        <v>19</v>
      </c>
      <c r="AK60" s="37"/>
      <c r="AL60" s="9"/>
      <c r="AM60" s="9"/>
      <c r="AN60" s="9"/>
      <c r="AO60" s="92" t="s">
        <v>184</v>
      </c>
      <c r="AP60" s="90" t="s">
        <v>14</v>
      </c>
    </row>
    <row r="61" spans="1:42" s="115" customFormat="1" x14ac:dyDescent="0.25">
      <c r="A61" s="113" t="s">
        <v>14</v>
      </c>
      <c r="B61" s="114" t="s">
        <v>230</v>
      </c>
      <c r="C61" s="114"/>
      <c r="D61" s="114"/>
      <c r="E61" s="114"/>
      <c r="F61" s="138"/>
      <c r="G61" s="139"/>
      <c r="H61" s="138"/>
      <c r="I61" s="139"/>
      <c r="J61" s="138"/>
      <c r="K61" s="139"/>
      <c r="L61" s="138"/>
      <c r="M61" s="139"/>
      <c r="N61" s="138"/>
      <c r="O61" s="139"/>
      <c r="P61" s="138"/>
      <c r="Q61" s="139"/>
      <c r="R61" s="138"/>
      <c r="S61" s="139"/>
      <c r="T61" s="138"/>
      <c r="U61" s="139"/>
      <c r="V61" s="116"/>
      <c r="W61" s="117"/>
      <c r="X61" s="117"/>
      <c r="Y61" s="117"/>
      <c r="Z61" s="117"/>
      <c r="AA61" s="118"/>
      <c r="AB61" s="118"/>
      <c r="AC61" s="118"/>
      <c r="AD61" s="118"/>
      <c r="AE61" s="116"/>
      <c r="AF61" s="119" t="s">
        <v>11</v>
      </c>
      <c r="AG61" s="119" t="s">
        <v>10</v>
      </c>
      <c r="AH61" s="119" t="s">
        <v>18</v>
      </c>
      <c r="AI61" s="119" t="s">
        <v>196</v>
      </c>
      <c r="AJ61" s="119" t="s">
        <v>12</v>
      </c>
      <c r="AK61" s="116"/>
      <c r="AL61" s="120"/>
      <c r="AM61" s="120"/>
      <c r="AN61" s="120"/>
      <c r="AO61" s="121"/>
      <c r="AP61" s="130"/>
    </row>
    <row r="62" spans="1:42" x14ac:dyDescent="0.25">
      <c r="A62" s="59">
        <v>43998</v>
      </c>
      <c r="B62" s="41" t="s">
        <v>212</v>
      </c>
      <c r="C62" s="41"/>
      <c r="D62" s="41" t="s">
        <v>8</v>
      </c>
      <c r="E62" s="41">
        <f t="shared" si="0"/>
        <v>1</v>
      </c>
      <c r="F62" s="135"/>
      <c r="G62" s="137"/>
      <c r="H62" s="135"/>
      <c r="I62" s="137"/>
      <c r="J62" s="135"/>
      <c r="K62" s="137"/>
      <c r="L62" s="135">
        <v>1</v>
      </c>
      <c r="M62" s="137"/>
      <c r="N62" s="135"/>
      <c r="O62" s="137"/>
      <c r="P62" s="135"/>
      <c r="Q62" s="137"/>
      <c r="R62" s="135"/>
      <c r="S62" s="137"/>
      <c r="T62" s="135"/>
      <c r="U62" s="137"/>
      <c r="W62" s="4"/>
      <c r="X62" s="4"/>
      <c r="Y62" s="4"/>
      <c r="Z62" s="4"/>
      <c r="AA62" s="6" t="s">
        <v>15</v>
      </c>
      <c r="AB62" s="52" t="s">
        <v>17</v>
      </c>
      <c r="AC62" s="52" t="s">
        <v>6</v>
      </c>
      <c r="AD62" s="52" t="s">
        <v>21</v>
      </c>
      <c r="AE62" s="37"/>
      <c r="AF62" s="66" t="s">
        <v>16</v>
      </c>
      <c r="AG62" s="66" t="s">
        <v>8</v>
      </c>
      <c r="AH62" s="66" t="s">
        <v>125</v>
      </c>
      <c r="AI62" s="66" t="s">
        <v>9</v>
      </c>
      <c r="AJ62" s="66" t="s">
        <v>19</v>
      </c>
      <c r="AK62" s="37"/>
      <c r="AL62" s="9"/>
      <c r="AM62" s="9"/>
      <c r="AN62" s="9"/>
      <c r="AO62" s="92"/>
      <c r="AP62" s="90" t="s">
        <v>193</v>
      </c>
    </row>
    <row r="63" spans="1:42" s="115" customFormat="1" x14ac:dyDescent="0.25">
      <c r="A63" s="113" t="s">
        <v>166</v>
      </c>
      <c r="B63" s="114" t="s">
        <v>231</v>
      </c>
      <c r="C63" s="114"/>
      <c r="D63" s="114"/>
      <c r="E63" s="114"/>
      <c r="F63" s="138"/>
      <c r="G63" s="139"/>
      <c r="H63" s="138"/>
      <c r="I63" s="139"/>
      <c r="J63" s="138"/>
      <c r="K63" s="139"/>
      <c r="L63" s="138"/>
      <c r="M63" s="139"/>
      <c r="N63" s="138"/>
      <c r="O63" s="139"/>
      <c r="P63" s="138"/>
      <c r="Q63" s="139"/>
      <c r="R63" s="138"/>
      <c r="S63" s="139"/>
      <c r="T63" s="138"/>
      <c r="U63" s="139"/>
      <c r="V63" s="116"/>
      <c r="W63" s="117"/>
      <c r="X63" s="117"/>
      <c r="Y63" s="117"/>
      <c r="Z63" s="117"/>
      <c r="AA63" s="118"/>
      <c r="AB63" s="118"/>
      <c r="AC63" s="118"/>
      <c r="AD63" s="118"/>
      <c r="AE63" s="116"/>
      <c r="AF63" s="119" t="s">
        <v>11</v>
      </c>
      <c r="AG63" s="119" t="s">
        <v>10</v>
      </c>
      <c r="AH63" s="119" t="s">
        <v>18</v>
      </c>
      <c r="AI63" s="119" t="s">
        <v>196</v>
      </c>
      <c r="AJ63" s="119" t="s">
        <v>12</v>
      </c>
      <c r="AK63" s="116"/>
      <c r="AL63" s="120"/>
      <c r="AM63" s="120"/>
      <c r="AN63" s="120"/>
      <c r="AO63" s="121"/>
      <c r="AP63" s="130"/>
    </row>
    <row r="64" spans="1:42" x14ac:dyDescent="0.25">
      <c r="A64" s="59">
        <v>44005</v>
      </c>
      <c r="B64" s="41" t="s">
        <v>212</v>
      </c>
      <c r="C64" s="41"/>
      <c r="D64" s="41" t="s">
        <v>8</v>
      </c>
      <c r="E64" s="41">
        <f t="shared" si="0"/>
        <v>1</v>
      </c>
      <c r="F64" s="135"/>
      <c r="G64" s="137"/>
      <c r="H64" s="135"/>
      <c r="I64" s="137"/>
      <c r="J64" s="135"/>
      <c r="K64" s="137"/>
      <c r="L64" s="135">
        <v>1</v>
      </c>
      <c r="M64" s="137"/>
      <c r="N64" s="135"/>
      <c r="O64" s="137"/>
      <c r="P64" s="135"/>
      <c r="Q64" s="137"/>
      <c r="R64" s="135"/>
      <c r="S64" s="137"/>
      <c r="T64" s="135"/>
      <c r="U64" s="137"/>
      <c r="W64" s="4"/>
      <c r="X64" s="4"/>
      <c r="Y64" s="4"/>
      <c r="Z64" s="4"/>
      <c r="AA64" s="6" t="s">
        <v>15</v>
      </c>
      <c r="AB64" s="52" t="s">
        <v>17</v>
      </c>
      <c r="AC64" s="52" t="s">
        <v>6</v>
      </c>
      <c r="AD64" s="52" t="s">
        <v>21</v>
      </c>
      <c r="AE64" s="37"/>
      <c r="AF64" s="66" t="s">
        <v>16</v>
      </c>
      <c r="AG64" s="66" t="s">
        <v>8</v>
      </c>
      <c r="AH64" s="66" t="s">
        <v>125</v>
      </c>
      <c r="AI64" s="66" t="s">
        <v>9</v>
      </c>
      <c r="AJ64" s="66" t="s">
        <v>19</v>
      </c>
      <c r="AK64" s="37"/>
      <c r="AL64" s="9"/>
      <c r="AM64" s="9"/>
      <c r="AN64" s="9"/>
      <c r="AO64" s="92" t="s">
        <v>186</v>
      </c>
      <c r="AP64" s="90" t="s">
        <v>14</v>
      </c>
    </row>
    <row r="65" spans="1:42" s="115" customFormat="1" x14ac:dyDescent="0.25">
      <c r="A65" s="113" t="s">
        <v>14</v>
      </c>
      <c r="B65" s="114" t="s">
        <v>232</v>
      </c>
      <c r="C65" s="114"/>
      <c r="D65" s="114"/>
      <c r="E65" s="114"/>
      <c r="F65" s="138"/>
      <c r="G65" s="139"/>
      <c r="H65" s="138"/>
      <c r="I65" s="139"/>
      <c r="J65" s="138"/>
      <c r="K65" s="139"/>
      <c r="L65" s="138"/>
      <c r="M65" s="139"/>
      <c r="N65" s="138"/>
      <c r="O65" s="139"/>
      <c r="P65" s="138"/>
      <c r="Q65" s="139"/>
      <c r="R65" s="138"/>
      <c r="S65" s="139"/>
      <c r="T65" s="138"/>
      <c r="U65" s="139"/>
      <c r="V65" s="116"/>
      <c r="W65" s="117"/>
      <c r="X65" s="117"/>
      <c r="Y65" s="117"/>
      <c r="Z65" s="117"/>
      <c r="AA65" s="118"/>
      <c r="AB65" s="118"/>
      <c r="AC65" s="118"/>
      <c r="AD65" s="118"/>
      <c r="AE65" s="116"/>
      <c r="AF65" s="119" t="s">
        <v>11</v>
      </c>
      <c r="AG65" s="119" t="s">
        <v>10</v>
      </c>
      <c r="AH65" s="119" t="s">
        <v>18</v>
      </c>
      <c r="AI65" s="119" t="s">
        <v>196</v>
      </c>
      <c r="AJ65" s="119" t="s">
        <v>12</v>
      </c>
      <c r="AK65" s="116"/>
      <c r="AL65" s="120"/>
      <c r="AM65" s="120"/>
      <c r="AN65" s="120"/>
      <c r="AO65" s="121"/>
      <c r="AP65" s="130"/>
    </row>
    <row r="66" spans="1:42" x14ac:dyDescent="0.25">
      <c r="A66" s="59">
        <v>44012</v>
      </c>
      <c r="B66" s="41" t="s">
        <v>213</v>
      </c>
      <c r="C66" s="41"/>
      <c r="D66" s="41" t="s">
        <v>17</v>
      </c>
      <c r="E66" s="41">
        <f t="shared" si="0"/>
        <v>3</v>
      </c>
      <c r="F66" s="135">
        <v>1</v>
      </c>
      <c r="G66" s="137"/>
      <c r="H66" s="135"/>
      <c r="I66" s="137">
        <v>1</v>
      </c>
      <c r="J66" s="135"/>
      <c r="K66" s="137"/>
      <c r="L66" s="135"/>
      <c r="M66" s="137">
        <v>1</v>
      </c>
      <c r="N66" s="135"/>
      <c r="O66" s="137"/>
      <c r="P66" s="135"/>
      <c r="Q66" s="137"/>
      <c r="R66" s="135"/>
      <c r="S66" s="137"/>
      <c r="T66" s="135"/>
      <c r="U66" s="137"/>
      <c r="W66" s="4" t="s">
        <v>15</v>
      </c>
      <c r="X66" s="4" t="s">
        <v>17</v>
      </c>
      <c r="Y66" s="4" t="s">
        <v>6</v>
      </c>
      <c r="Z66" s="4" t="s">
        <v>21</v>
      </c>
      <c r="AA66" s="6"/>
      <c r="AB66" s="52"/>
      <c r="AC66" s="52"/>
      <c r="AD66" s="52"/>
      <c r="AE66" s="37"/>
      <c r="AF66" s="66" t="s">
        <v>11</v>
      </c>
      <c r="AG66" s="66" t="s">
        <v>18</v>
      </c>
      <c r="AH66" s="66" t="s">
        <v>19</v>
      </c>
      <c r="AI66" s="66" t="s">
        <v>13</v>
      </c>
      <c r="AJ66" s="66"/>
      <c r="AK66" s="37"/>
      <c r="AL66" s="9" t="s">
        <v>16</v>
      </c>
      <c r="AM66" s="9" t="s">
        <v>125</v>
      </c>
      <c r="AN66" s="9" t="s">
        <v>8</v>
      </c>
      <c r="AO66" s="92" t="s">
        <v>188</v>
      </c>
      <c r="AP66" s="90" t="s">
        <v>22</v>
      </c>
    </row>
    <row r="67" spans="1:42" s="115" customFormat="1" x14ac:dyDescent="0.25">
      <c r="A67" s="113" t="s">
        <v>22</v>
      </c>
      <c r="B67" s="114" t="s">
        <v>233</v>
      </c>
      <c r="C67" s="114"/>
      <c r="D67" s="114"/>
      <c r="E67" s="114"/>
      <c r="F67" s="138"/>
      <c r="G67" s="139"/>
      <c r="H67" s="138"/>
      <c r="I67" s="139"/>
      <c r="J67" s="138"/>
      <c r="K67" s="139"/>
      <c r="L67" s="138"/>
      <c r="M67" s="139"/>
      <c r="N67" s="138"/>
      <c r="O67" s="139"/>
      <c r="P67" s="138"/>
      <c r="Q67" s="139"/>
      <c r="R67" s="138"/>
      <c r="S67" s="139"/>
      <c r="T67" s="138"/>
      <c r="U67" s="139"/>
      <c r="V67" s="116"/>
      <c r="W67" s="117"/>
      <c r="X67" s="117"/>
      <c r="Y67" s="117"/>
      <c r="Z67" s="117"/>
      <c r="AA67" s="118"/>
      <c r="AB67" s="118"/>
      <c r="AC67" s="118"/>
      <c r="AD67" s="118"/>
      <c r="AE67" s="116"/>
      <c r="AF67" s="119" t="s">
        <v>20</v>
      </c>
      <c r="AG67" s="119"/>
      <c r="AH67" s="119"/>
      <c r="AI67" s="119"/>
      <c r="AJ67" s="119"/>
      <c r="AK67" s="116"/>
      <c r="AL67" s="120" t="s">
        <v>12</v>
      </c>
      <c r="AM67" s="120" t="s">
        <v>10</v>
      </c>
      <c r="AN67" s="120" t="s">
        <v>9</v>
      </c>
      <c r="AO67" s="121"/>
      <c r="AP67" s="130"/>
    </row>
    <row r="68" spans="1:42" x14ac:dyDescent="0.25">
      <c r="A68" s="59">
        <v>44014</v>
      </c>
      <c r="B68" s="41" t="s">
        <v>152</v>
      </c>
      <c r="C68" s="41"/>
      <c r="D68" s="41" t="s">
        <v>125</v>
      </c>
      <c r="E68" s="41">
        <f t="shared" si="0"/>
        <v>9</v>
      </c>
      <c r="F68" s="135"/>
      <c r="G68" s="137">
        <v>1</v>
      </c>
      <c r="H68" s="135"/>
      <c r="I68" s="137"/>
      <c r="J68" s="135"/>
      <c r="K68" s="137">
        <v>1</v>
      </c>
      <c r="L68" s="135">
        <v>1</v>
      </c>
      <c r="M68" s="137"/>
      <c r="N68" s="135">
        <v>1</v>
      </c>
      <c r="O68" s="137">
        <v>1</v>
      </c>
      <c r="P68" s="135">
        <v>1</v>
      </c>
      <c r="Q68" s="137">
        <v>1</v>
      </c>
      <c r="R68" s="135"/>
      <c r="S68" s="137">
        <v>1</v>
      </c>
      <c r="T68" s="135"/>
      <c r="U68" s="137">
        <v>1</v>
      </c>
      <c r="W68" s="4"/>
      <c r="X68" s="4"/>
      <c r="Y68" s="4"/>
      <c r="Z68" s="4"/>
      <c r="AA68" s="6" t="s">
        <v>15</v>
      </c>
      <c r="AB68" s="52" t="s">
        <v>17</v>
      </c>
      <c r="AC68" s="52" t="s">
        <v>6</v>
      </c>
      <c r="AD68" s="52" t="s">
        <v>21</v>
      </c>
      <c r="AE68" s="37"/>
      <c r="AF68" s="66" t="s">
        <v>16</v>
      </c>
      <c r="AG68" s="66" t="s">
        <v>8</v>
      </c>
      <c r="AH68" s="66" t="s">
        <v>125</v>
      </c>
      <c r="AI68" s="66" t="s">
        <v>9</v>
      </c>
      <c r="AJ68" s="66" t="s">
        <v>19</v>
      </c>
      <c r="AK68" s="37"/>
      <c r="AL68" s="9"/>
      <c r="AM68" s="9"/>
      <c r="AN68" s="9"/>
      <c r="AO68" s="92" t="s">
        <v>186</v>
      </c>
      <c r="AP68" s="90" t="s">
        <v>166</v>
      </c>
    </row>
    <row r="69" spans="1:42" s="115" customFormat="1" x14ac:dyDescent="0.25">
      <c r="A69" s="113" t="s">
        <v>166</v>
      </c>
      <c r="B69" s="114" t="s">
        <v>234</v>
      </c>
      <c r="C69" s="114"/>
      <c r="D69" s="114"/>
      <c r="E69" s="114"/>
      <c r="F69" s="138"/>
      <c r="G69" s="139"/>
      <c r="H69" s="138"/>
      <c r="I69" s="139"/>
      <c r="J69" s="138"/>
      <c r="K69" s="139"/>
      <c r="L69" s="138"/>
      <c r="M69" s="139"/>
      <c r="N69" s="138"/>
      <c r="O69" s="139"/>
      <c r="P69" s="138"/>
      <c r="Q69" s="139"/>
      <c r="R69" s="138"/>
      <c r="S69" s="139"/>
      <c r="T69" s="138"/>
      <c r="U69" s="139"/>
      <c r="V69" s="116"/>
      <c r="W69" s="117"/>
      <c r="X69" s="117"/>
      <c r="Y69" s="117"/>
      <c r="Z69" s="117"/>
      <c r="AA69" s="118"/>
      <c r="AB69" s="118"/>
      <c r="AC69" s="118"/>
      <c r="AD69" s="118"/>
      <c r="AE69" s="116"/>
      <c r="AF69" s="119" t="s">
        <v>11</v>
      </c>
      <c r="AG69" s="119" t="s">
        <v>10</v>
      </c>
      <c r="AH69" s="119" t="s">
        <v>18</v>
      </c>
      <c r="AI69" s="119" t="s">
        <v>196</v>
      </c>
      <c r="AJ69" s="119" t="s">
        <v>12</v>
      </c>
      <c r="AK69" s="116"/>
      <c r="AL69" s="120"/>
      <c r="AM69" s="120"/>
      <c r="AN69" s="120"/>
      <c r="AO69" s="121"/>
      <c r="AP69" s="130"/>
    </row>
    <row r="70" spans="1:42" x14ac:dyDescent="0.25">
      <c r="A70" s="59">
        <v>44014</v>
      </c>
      <c r="B70" s="41" t="s">
        <v>155</v>
      </c>
      <c r="C70" s="41"/>
      <c r="D70" s="41" t="s">
        <v>9</v>
      </c>
      <c r="E70" s="41">
        <f t="shared" si="0"/>
        <v>10</v>
      </c>
      <c r="F70" s="135"/>
      <c r="G70" s="137">
        <v>1</v>
      </c>
      <c r="H70" s="135"/>
      <c r="I70" s="137"/>
      <c r="J70" s="135">
        <v>1</v>
      </c>
      <c r="K70" s="137">
        <v>1</v>
      </c>
      <c r="L70" s="135"/>
      <c r="M70" s="137"/>
      <c r="N70" s="135">
        <v>1</v>
      </c>
      <c r="O70" s="137">
        <v>1</v>
      </c>
      <c r="P70" s="135">
        <v>1</v>
      </c>
      <c r="Q70" s="137">
        <v>1</v>
      </c>
      <c r="R70" s="135">
        <v>1</v>
      </c>
      <c r="S70" s="137">
        <v>1</v>
      </c>
      <c r="T70" s="135"/>
      <c r="U70" s="137">
        <v>1</v>
      </c>
      <c r="W70" s="4"/>
      <c r="X70" s="4"/>
      <c r="Y70" s="4"/>
      <c r="Z70" s="4"/>
      <c r="AA70" s="6" t="s">
        <v>15</v>
      </c>
      <c r="AB70" s="52" t="s">
        <v>17</v>
      </c>
      <c r="AC70" s="52" t="s">
        <v>6</v>
      </c>
      <c r="AD70" s="52" t="s">
        <v>21</v>
      </c>
      <c r="AE70" s="37"/>
      <c r="AF70" s="66" t="s">
        <v>16</v>
      </c>
      <c r="AG70" s="66" t="s">
        <v>8</v>
      </c>
      <c r="AH70" s="66" t="s">
        <v>125</v>
      </c>
      <c r="AI70" s="66" t="s">
        <v>9</v>
      </c>
      <c r="AJ70" s="66" t="s">
        <v>19</v>
      </c>
      <c r="AK70" s="37"/>
      <c r="AL70" s="9"/>
      <c r="AM70" s="9"/>
      <c r="AN70" s="9"/>
      <c r="AO70" s="92" t="s">
        <v>186</v>
      </c>
      <c r="AP70" s="90" t="s">
        <v>166</v>
      </c>
    </row>
    <row r="71" spans="1:42" s="115" customFormat="1" x14ac:dyDescent="0.25">
      <c r="A71" s="113" t="s">
        <v>166</v>
      </c>
      <c r="B71" s="114" t="s">
        <v>234</v>
      </c>
      <c r="C71" s="114"/>
      <c r="D71" s="114"/>
      <c r="E71" s="114"/>
      <c r="F71" s="138"/>
      <c r="G71" s="139"/>
      <c r="H71" s="138"/>
      <c r="I71" s="139"/>
      <c r="J71" s="138"/>
      <c r="K71" s="139"/>
      <c r="L71" s="138"/>
      <c r="M71" s="139"/>
      <c r="N71" s="138"/>
      <c r="O71" s="139"/>
      <c r="P71" s="138"/>
      <c r="Q71" s="139"/>
      <c r="R71" s="138"/>
      <c r="S71" s="139"/>
      <c r="T71" s="138"/>
      <c r="U71" s="139"/>
      <c r="V71" s="116"/>
      <c r="W71" s="117"/>
      <c r="X71" s="117"/>
      <c r="Y71" s="117"/>
      <c r="Z71" s="117"/>
      <c r="AA71" s="118"/>
      <c r="AB71" s="118"/>
      <c r="AC71" s="118"/>
      <c r="AD71" s="118"/>
      <c r="AE71" s="116"/>
      <c r="AF71" s="119" t="s">
        <v>11</v>
      </c>
      <c r="AG71" s="119" t="s">
        <v>10</v>
      </c>
      <c r="AH71" s="119" t="s">
        <v>18</v>
      </c>
      <c r="AI71" s="119" t="s">
        <v>196</v>
      </c>
      <c r="AJ71" s="119" t="s">
        <v>12</v>
      </c>
      <c r="AK71" s="116"/>
      <c r="AL71" s="120"/>
      <c r="AM71" s="120"/>
      <c r="AN71" s="120"/>
      <c r="AO71" s="121"/>
      <c r="AP71" s="130"/>
    </row>
    <row r="72" spans="1:42" x14ac:dyDescent="0.25">
      <c r="A72" s="59">
        <v>44012</v>
      </c>
      <c r="B72" s="41" t="s">
        <v>215</v>
      </c>
      <c r="C72" s="41"/>
      <c r="D72" s="41" t="s">
        <v>8</v>
      </c>
      <c r="E72" s="41">
        <f t="shared" si="0"/>
        <v>1</v>
      </c>
      <c r="F72" s="135"/>
      <c r="G72" s="137"/>
      <c r="H72" s="135"/>
      <c r="I72" s="137"/>
      <c r="J72" s="135"/>
      <c r="K72" s="137"/>
      <c r="L72" s="135">
        <v>1</v>
      </c>
      <c r="M72" s="137"/>
      <c r="N72" s="135"/>
      <c r="O72" s="137"/>
      <c r="P72" s="135"/>
      <c r="Q72" s="137"/>
      <c r="R72" s="135"/>
      <c r="S72" s="137"/>
      <c r="T72" s="135"/>
      <c r="U72" s="137"/>
      <c r="W72" s="4"/>
      <c r="X72" s="4"/>
      <c r="Y72" s="4"/>
      <c r="Z72" s="4"/>
      <c r="AA72" s="6" t="s">
        <v>15</v>
      </c>
      <c r="AB72" s="52" t="s">
        <v>17</v>
      </c>
      <c r="AC72" s="52" t="s">
        <v>6</v>
      </c>
      <c r="AD72" s="52" t="s">
        <v>21</v>
      </c>
      <c r="AE72" s="37"/>
      <c r="AF72" s="66" t="s">
        <v>16</v>
      </c>
      <c r="AG72" s="66" t="s">
        <v>8</v>
      </c>
      <c r="AH72" s="66" t="s">
        <v>125</v>
      </c>
      <c r="AI72" s="66" t="s">
        <v>9</v>
      </c>
      <c r="AJ72" s="66" t="s">
        <v>19</v>
      </c>
      <c r="AK72" s="17"/>
      <c r="AL72" s="9"/>
      <c r="AM72" s="9"/>
      <c r="AN72" s="9"/>
      <c r="AO72" s="92" t="s">
        <v>186</v>
      </c>
      <c r="AP72" s="90" t="s">
        <v>166</v>
      </c>
    </row>
    <row r="73" spans="1:42" s="115" customFormat="1" x14ac:dyDescent="0.25">
      <c r="A73" s="113" t="s">
        <v>166</v>
      </c>
      <c r="B73" s="114" t="s">
        <v>236</v>
      </c>
      <c r="C73" s="114"/>
      <c r="D73" s="114"/>
      <c r="E73" s="114"/>
      <c r="F73" s="138"/>
      <c r="G73" s="139"/>
      <c r="H73" s="138"/>
      <c r="I73" s="139"/>
      <c r="J73" s="138"/>
      <c r="K73" s="139"/>
      <c r="L73" s="138"/>
      <c r="M73" s="139"/>
      <c r="N73" s="138"/>
      <c r="O73" s="139"/>
      <c r="P73" s="138"/>
      <c r="Q73" s="139"/>
      <c r="R73" s="138"/>
      <c r="S73" s="139"/>
      <c r="T73" s="138"/>
      <c r="U73" s="139"/>
      <c r="V73" s="116"/>
      <c r="W73" s="117"/>
      <c r="X73" s="117"/>
      <c r="Y73" s="117"/>
      <c r="Z73" s="117"/>
      <c r="AA73" s="118"/>
      <c r="AB73" s="118"/>
      <c r="AC73" s="118"/>
      <c r="AD73" s="118"/>
      <c r="AE73" s="116"/>
      <c r="AF73" s="119" t="s">
        <v>11</v>
      </c>
      <c r="AG73" s="119" t="s">
        <v>10</v>
      </c>
      <c r="AH73" s="119" t="s">
        <v>18</v>
      </c>
      <c r="AI73" s="119" t="s">
        <v>196</v>
      </c>
      <c r="AJ73" s="119" t="s">
        <v>12</v>
      </c>
      <c r="AK73" s="116"/>
      <c r="AL73" s="120"/>
      <c r="AM73" s="120"/>
      <c r="AN73" s="120"/>
      <c r="AO73" s="121"/>
      <c r="AP73" s="130"/>
    </row>
    <row r="74" spans="1:42" x14ac:dyDescent="0.25">
      <c r="A74" s="59">
        <v>44055</v>
      </c>
      <c r="B74" s="41" t="s">
        <v>216</v>
      </c>
      <c r="C74" s="41"/>
      <c r="D74" s="41" t="s">
        <v>8</v>
      </c>
      <c r="E74" s="41">
        <f t="shared" si="0"/>
        <v>2</v>
      </c>
      <c r="F74" s="135"/>
      <c r="G74" s="137"/>
      <c r="H74" s="135"/>
      <c r="I74" s="137"/>
      <c r="J74" s="135">
        <v>1</v>
      </c>
      <c r="K74" s="137"/>
      <c r="L74" s="135">
        <v>1</v>
      </c>
      <c r="M74" s="137"/>
      <c r="N74" s="135"/>
      <c r="O74" s="137"/>
      <c r="P74" s="135"/>
      <c r="Q74" s="137"/>
      <c r="R74" s="135"/>
      <c r="S74" s="137"/>
      <c r="T74" s="135"/>
      <c r="U74" s="137"/>
      <c r="W74" s="4"/>
      <c r="X74" s="4"/>
      <c r="Y74" s="4"/>
      <c r="Z74" s="4"/>
      <c r="AA74" s="6" t="s">
        <v>15</v>
      </c>
      <c r="AB74" s="52" t="s">
        <v>17</v>
      </c>
      <c r="AC74" s="52" t="s">
        <v>6</v>
      </c>
      <c r="AD74" s="52" t="s">
        <v>21</v>
      </c>
      <c r="AE74" s="37"/>
      <c r="AF74" s="66" t="s">
        <v>16</v>
      </c>
      <c r="AG74" s="66" t="s">
        <v>8</v>
      </c>
      <c r="AH74" s="66" t="s">
        <v>125</v>
      </c>
      <c r="AI74" s="66" t="s">
        <v>9</v>
      </c>
      <c r="AJ74" s="66" t="s">
        <v>19</v>
      </c>
      <c r="AK74" s="17"/>
      <c r="AL74" s="9"/>
      <c r="AM74" s="9"/>
      <c r="AN74" s="9"/>
      <c r="AO74" s="92" t="s">
        <v>184</v>
      </c>
      <c r="AP74" s="90" t="s">
        <v>166</v>
      </c>
    </row>
    <row r="75" spans="1:42" s="115" customFormat="1" x14ac:dyDescent="0.25">
      <c r="A75" s="113" t="s">
        <v>166</v>
      </c>
      <c r="B75" s="114" t="s">
        <v>235</v>
      </c>
      <c r="C75" s="114"/>
      <c r="D75" s="114"/>
      <c r="E75" s="114"/>
      <c r="F75" s="138"/>
      <c r="G75" s="139"/>
      <c r="H75" s="138"/>
      <c r="I75" s="139"/>
      <c r="J75" s="138"/>
      <c r="K75" s="139"/>
      <c r="L75" s="138"/>
      <c r="M75" s="139"/>
      <c r="N75" s="138"/>
      <c r="O75" s="139"/>
      <c r="P75" s="138"/>
      <c r="Q75" s="139"/>
      <c r="R75" s="138"/>
      <c r="S75" s="139"/>
      <c r="T75" s="138"/>
      <c r="U75" s="139"/>
      <c r="V75" s="116"/>
      <c r="W75" s="117"/>
      <c r="X75" s="117"/>
      <c r="Y75" s="117"/>
      <c r="Z75" s="117"/>
      <c r="AA75" s="118"/>
      <c r="AB75" s="118"/>
      <c r="AC75" s="118"/>
      <c r="AD75" s="118"/>
      <c r="AE75" s="116"/>
      <c r="AF75" s="119" t="s">
        <v>11</v>
      </c>
      <c r="AG75" s="119" t="s">
        <v>10</v>
      </c>
      <c r="AH75" s="119" t="s">
        <v>18</v>
      </c>
      <c r="AI75" s="119" t="s">
        <v>196</v>
      </c>
      <c r="AJ75" s="119" t="s">
        <v>12</v>
      </c>
      <c r="AK75" s="116"/>
      <c r="AL75" s="120"/>
      <c r="AM75" s="120"/>
      <c r="AN75" s="120"/>
      <c r="AO75" s="121"/>
      <c r="AP75" s="130"/>
    </row>
    <row r="76" spans="1:42" x14ac:dyDescent="0.25">
      <c r="A76" s="59">
        <v>44055</v>
      </c>
      <c r="B76" s="41" t="s">
        <v>217</v>
      </c>
      <c r="C76" s="41"/>
      <c r="D76" s="41" t="s">
        <v>8</v>
      </c>
      <c r="E76" s="41">
        <f t="shared" si="0"/>
        <v>2</v>
      </c>
      <c r="F76" s="135"/>
      <c r="G76" s="137"/>
      <c r="H76" s="135"/>
      <c r="I76" s="137"/>
      <c r="J76" s="135">
        <v>1</v>
      </c>
      <c r="K76" s="137"/>
      <c r="L76" s="135">
        <v>1</v>
      </c>
      <c r="M76" s="137"/>
      <c r="N76" s="135"/>
      <c r="O76" s="137"/>
      <c r="P76" s="135"/>
      <c r="Q76" s="137"/>
      <c r="R76" s="135"/>
      <c r="S76" s="137"/>
      <c r="T76" s="135"/>
      <c r="U76" s="137"/>
      <c r="W76" s="4"/>
      <c r="X76" s="4"/>
      <c r="Y76" s="4"/>
      <c r="Z76" s="4"/>
      <c r="AA76" s="6" t="s">
        <v>15</v>
      </c>
      <c r="AB76" s="52" t="s">
        <v>17</v>
      </c>
      <c r="AC76" s="52" t="s">
        <v>6</v>
      </c>
      <c r="AD76" s="52" t="s">
        <v>21</v>
      </c>
      <c r="AE76" s="37"/>
      <c r="AF76" s="66" t="s">
        <v>16</v>
      </c>
      <c r="AG76" s="66" t="s">
        <v>8</v>
      </c>
      <c r="AH76" s="66" t="s">
        <v>125</v>
      </c>
      <c r="AI76" s="66" t="s">
        <v>9</v>
      </c>
      <c r="AJ76" s="66" t="s">
        <v>19</v>
      </c>
      <c r="AK76" s="17"/>
      <c r="AL76" s="9"/>
      <c r="AM76" s="9"/>
      <c r="AN76" s="9"/>
      <c r="AO76" s="92" t="s">
        <v>186</v>
      </c>
      <c r="AP76" s="90" t="s">
        <v>166</v>
      </c>
    </row>
    <row r="77" spans="1:42" s="115" customFormat="1" x14ac:dyDescent="0.25">
      <c r="A77" s="113" t="s">
        <v>166</v>
      </c>
      <c r="B77" s="114" t="s">
        <v>237</v>
      </c>
      <c r="C77" s="114"/>
      <c r="D77" s="114"/>
      <c r="E77" s="114"/>
      <c r="F77" s="138"/>
      <c r="G77" s="139"/>
      <c r="H77" s="138"/>
      <c r="I77" s="139"/>
      <c r="J77" s="138"/>
      <c r="K77" s="139"/>
      <c r="L77" s="138"/>
      <c r="M77" s="139"/>
      <c r="N77" s="138"/>
      <c r="O77" s="139"/>
      <c r="P77" s="138"/>
      <c r="Q77" s="139"/>
      <c r="R77" s="138"/>
      <c r="S77" s="139"/>
      <c r="T77" s="138"/>
      <c r="U77" s="139"/>
      <c r="V77" s="116"/>
      <c r="W77" s="117"/>
      <c r="X77" s="117"/>
      <c r="Y77" s="117"/>
      <c r="Z77" s="117"/>
      <c r="AA77" s="118"/>
      <c r="AB77" s="118"/>
      <c r="AC77" s="118"/>
      <c r="AD77" s="118"/>
      <c r="AE77" s="116"/>
      <c r="AF77" s="119" t="s">
        <v>11</v>
      </c>
      <c r="AG77" s="119" t="s">
        <v>10</v>
      </c>
      <c r="AH77" s="119" t="s">
        <v>18</v>
      </c>
      <c r="AI77" s="119" t="s">
        <v>196</v>
      </c>
      <c r="AJ77" s="119" t="s">
        <v>12</v>
      </c>
      <c r="AK77" s="116"/>
      <c r="AL77" s="120"/>
      <c r="AM77" s="120"/>
      <c r="AN77" s="120"/>
      <c r="AO77" s="121"/>
      <c r="AP77" s="130"/>
    </row>
    <row r="78" spans="1:42" x14ac:dyDescent="0.25">
      <c r="A78" s="59">
        <v>44055</v>
      </c>
      <c r="B78" s="41" t="s">
        <v>218</v>
      </c>
      <c r="C78" s="41"/>
      <c r="D78" s="41" t="s">
        <v>16</v>
      </c>
      <c r="E78" s="41"/>
      <c r="F78" s="135"/>
      <c r="G78" s="137"/>
      <c r="H78" s="135"/>
      <c r="I78" s="137"/>
      <c r="J78" s="135"/>
      <c r="K78" s="137"/>
      <c r="L78" s="135"/>
      <c r="M78" s="137"/>
      <c r="N78" s="135"/>
      <c r="O78" s="137"/>
      <c r="P78" s="135"/>
      <c r="Q78" s="137"/>
      <c r="R78" s="135"/>
      <c r="S78" s="137"/>
      <c r="T78" s="135"/>
      <c r="U78" s="137"/>
      <c r="W78" s="4"/>
      <c r="X78" s="4"/>
      <c r="Y78" s="4"/>
      <c r="Z78" s="4"/>
      <c r="AA78" s="6" t="s">
        <v>15</v>
      </c>
      <c r="AB78" s="52" t="s">
        <v>17</v>
      </c>
      <c r="AC78" s="52" t="s">
        <v>6</v>
      </c>
      <c r="AD78" s="52" t="s">
        <v>21</v>
      </c>
      <c r="AE78" s="37"/>
      <c r="AF78" s="66" t="s">
        <v>16</v>
      </c>
      <c r="AG78" s="66" t="s">
        <v>8</v>
      </c>
      <c r="AH78" s="66" t="s">
        <v>125</v>
      </c>
      <c r="AI78" s="66" t="s">
        <v>9</v>
      </c>
      <c r="AJ78" s="66" t="s">
        <v>19</v>
      </c>
      <c r="AK78" s="17"/>
      <c r="AL78" s="9"/>
      <c r="AM78" s="9"/>
      <c r="AN78" s="9"/>
      <c r="AO78" s="92" t="s">
        <v>186</v>
      </c>
      <c r="AP78" s="90" t="s">
        <v>166</v>
      </c>
    </row>
    <row r="79" spans="1:42" s="115" customFormat="1" x14ac:dyDescent="0.25">
      <c r="A79" s="113" t="s">
        <v>166</v>
      </c>
      <c r="B79" s="114" t="s">
        <v>238</v>
      </c>
      <c r="C79" s="114"/>
      <c r="D79" s="114"/>
      <c r="E79" s="114"/>
      <c r="F79" s="138"/>
      <c r="G79" s="139"/>
      <c r="H79" s="138"/>
      <c r="I79" s="139"/>
      <c r="J79" s="138"/>
      <c r="K79" s="139"/>
      <c r="L79" s="138"/>
      <c r="M79" s="139"/>
      <c r="N79" s="138"/>
      <c r="O79" s="139"/>
      <c r="P79" s="138"/>
      <c r="Q79" s="139"/>
      <c r="R79" s="138"/>
      <c r="S79" s="139"/>
      <c r="T79" s="138"/>
      <c r="U79" s="139"/>
      <c r="V79" s="116"/>
      <c r="W79" s="117"/>
      <c r="X79" s="117"/>
      <c r="Y79" s="117"/>
      <c r="Z79" s="117"/>
      <c r="AA79" s="118"/>
      <c r="AB79" s="118"/>
      <c r="AC79" s="118"/>
      <c r="AD79" s="118"/>
      <c r="AE79" s="116"/>
      <c r="AF79" s="119" t="s">
        <v>11</v>
      </c>
      <c r="AG79" s="119" t="s">
        <v>10</v>
      </c>
      <c r="AH79" s="119" t="s">
        <v>18</v>
      </c>
      <c r="AI79" s="119" t="s">
        <v>196</v>
      </c>
      <c r="AJ79" s="119" t="s">
        <v>12</v>
      </c>
      <c r="AK79" s="116"/>
      <c r="AL79" s="120"/>
      <c r="AM79" s="120"/>
      <c r="AN79" s="120"/>
      <c r="AO79" s="121"/>
      <c r="AP79" s="130"/>
    </row>
    <row r="80" spans="1:42" x14ac:dyDescent="0.25">
      <c r="A80" s="17"/>
      <c r="B80" s="41"/>
      <c r="C80" s="41"/>
      <c r="D80" s="41"/>
      <c r="E80" s="41"/>
      <c r="F80" s="41"/>
      <c r="G80" s="41"/>
      <c r="H80" s="41"/>
      <c r="W80" s="4"/>
      <c r="X80" s="4"/>
      <c r="Y80" s="4"/>
      <c r="Z80" s="4"/>
      <c r="AA80" s="6"/>
      <c r="AB80" s="52"/>
      <c r="AC80" s="52"/>
      <c r="AD80" s="52"/>
      <c r="AE80" s="37"/>
      <c r="AF80" s="66" t="s">
        <v>20</v>
      </c>
      <c r="AG80" s="66"/>
      <c r="AH80" s="66"/>
      <c r="AI80" s="66"/>
      <c r="AJ80" s="66"/>
      <c r="AK80" s="17"/>
      <c r="AL80" s="9"/>
      <c r="AM80" s="9"/>
      <c r="AN80" s="9"/>
      <c r="AO80" s="92"/>
      <c r="AP80" s="22"/>
    </row>
    <row r="81" spans="1:42" x14ac:dyDescent="0.25">
      <c r="A81" s="17"/>
      <c r="B81" s="84" t="s">
        <v>249</v>
      </c>
      <c r="C81" s="17"/>
      <c r="D81" s="17"/>
      <c r="E81" s="17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AB81" s="37"/>
      <c r="AC81" s="37"/>
      <c r="AD81" s="37"/>
      <c r="AE81" s="37"/>
      <c r="AF81" s="37"/>
      <c r="AG81" s="37"/>
      <c r="AK81" s="17"/>
      <c r="AO81" s="17"/>
      <c r="AP81" s="22"/>
    </row>
    <row r="82" spans="1:42" x14ac:dyDescent="0.25">
      <c r="A82" s="17"/>
      <c r="B82" s="17"/>
      <c r="C82" s="17"/>
      <c r="D82" s="17"/>
      <c r="E82" s="17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AB82" s="37"/>
      <c r="AC82" s="37"/>
      <c r="AD82" s="37"/>
      <c r="AE82" s="37"/>
      <c r="AF82" s="37"/>
      <c r="AG82" s="37"/>
      <c r="AJ82" s="102" t="s">
        <v>1</v>
      </c>
      <c r="AK82" s="81"/>
      <c r="AL82" s="103" t="s">
        <v>2</v>
      </c>
      <c r="AO82" s="17"/>
      <c r="AP82" s="22"/>
    </row>
    <row r="83" spans="1:42" x14ac:dyDescent="0.25">
      <c r="A83" s="17"/>
      <c r="B83" s="17"/>
      <c r="C83" s="17"/>
      <c r="D83" s="17"/>
      <c r="E83" s="17"/>
      <c r="F83" s="17"/>
      <c r="G83" s="17"/>
      <c r="H83" s="17"/>
      <c r="AB83" s="37"/>
      <c r="AC83" s="37"/>
      <c r="AD83" s="37"/>
      <c r="AE83" s="37"/>
      <c r="AF83" s="37"/>
      <c r="AG83" s="37"/>
      <c r="AI83" s="2" t="s">
        <v>16</v>
      </c>
      <c r="AJ83" s="65">
        <f>COUNTIF($AF$21:$AJ$80,"PVV")</f>
        <v>28</v>
      </c>
      <c r="AK83" s="17"/>
      <c r="AL83" s="9">
        <f>COUNTIF($AL$21:$AN$80,"PVV")</f>
        <v>1</v>
      </c>
      <c r="AO83" s="17"/>
      <c r="AP83" s="22"/>
    </row>
    <row r="84" spans="1:42" x14ac:dyDescent="0.25">
      <c r="A84" s="17"/>
      <c r="B84" s="17"/>
      <c r="C84" s="17"/>
      <c r="D84" s="17"/>
      <c r="E84" s="17"/>
      <c r="F84" s="17"/>
      <c r="G84" s="17"/>
      <c r="H84" s="17"/>
      <c r="AB84" s="37"/>
      <c r="AC84" s="37"/>
      <c r="AD84" s="37"/>
      <c r="AE84" s="37"/>
      <c r="AF84" s="37"/>
      <c r="AG84" s="37"/>
      <c r="AI84" s="2" t="s">
        <v>125</v>
      </c>
      <c r="AJ84" s="65">
        <f>COUNTIF($AF$21:$AJ$80,"GL")</f>
        <v>25</v>
      </c>
      <c r="AK84" s="17"/>
      <c r="AL84" s="9">
        <f>COUNTIF($AL$21:$AN$80,"GL")</f>
        <v>4</v>
      </c>
      <c r="AO84" s="17"/>
      <c r="AP84" s="22"/>
    </row>
    <row r="85" spans="1:42" x14ac:dyDescent="0.25">
      <c r="AB85" s="37"/>
      <c r="AC85" s="37"/>
      <c r="AD85" s="37"/>
      <c r="AE85" s="37"/>
      <c r="AF85" s="37"/>
      <c r="AG85" s="37"/>
      <c r="AI85" s="2" t="s">
        <v>8</v>
      </c>
      <c r="AJ85" s="65">
        <f>COUNTIF($AF$21:$AJ$80,"SP")</f>
        <v>27</v>
      </c>
      <c r="AK85" s="17"/>
      <c r="AL85" s="9">
        <f>COUNTIF($AL$21:$AN$80,"SP")</f>
        <v>2</v>
      </c>
      <c r="AO85" s="17"/>
      <c r="AP85" s="22"/>
    </row>
    <row r="86" spans="1:42" x14ac:dyDescent="0.25">
      <c r="AB86" s="37"/>
      <c r="AC86" s="37"/>
      <c r="AD86" s="37"/>
      <c r="AE86" s="37"/>
      <c r="AF86" s="37"/>
      <c r="AG86" s="37"/>
      <c r="AI86" s="2" t="s">
        <v>9</v>
      </c>
      <c r="AJ86" s="65">
        <f>COUNTIF($AF$21:$AJ$80,"PvdA")</f>
        <v>26</v>
      </c>
      <c r="AK86" s="17"/>
      <c r="AL86" s="9">
        <f>COUNTIF($AL$21:$AN$80,"PvdA")</f>
        <v>3</v>
      </c>
      <c r="AO86" s="17"/>
      <c r="AP86" s="22"/>
    </row>
    <row r="87" spans="1:42" x14ac:dyDescent="0.25">
      <c r="AB87" s="37"/>
      <c r="AC87" s="37"/>
      <c r="AD87" s="37"/>
      <c r="AE87" s="37"/>
      <c r="AF87" s="37"/>
      <c r="AG87" s="37"/>
      <c r="AI87" s="2" t="s">
        <v>10</v>
      </c>
      <c r="AJ87" s="65">
        <f>COUNTIF($AF$21:$AJ$80,"PvdD")</f>
        <v>28</v>
      </c>
      <c r="AK87" s="17"/>
      <c r="AL87" s="9">
        <f>COUNTIF($AL$21:$AN$80,"PvdD")</f>
        <v>1</v>
      </c>
      <c r="AO87" s="17"/>
      <c r="AP87" s="22"/>
    </row>
    <row r="88" spans="1:42" x14ac:dyDescent="0.25">
      <c r="AB88" s="37"/>
      <c r="AC88" s="37"/>
      <c r="AD88" s="37"/>
      <c r="AE88" s="37"/>
      <c r="AF88" s="37"/>
      <c r="AG88" s="37"/>
      <c r="AI88" s="2" t="s">
        <v>18</v>
      </c>
      <c r="AJ88" s="65">
        <f>COUNTIF($AF$21:$AJ$80,"SGP")</f>
        <v>26</v>
      </c>
      <c r="AK88" s="17"/>
      <c r="AL88" s="9">
        <f>COUNTIF($AL$21:$AN$80,"SGP")</f>
        <v>2</v>
      </c>
      <c r="AO88" s="17"/>
      <c r="AP88" s="22"/>
    </row>
    <row r="89" spans="1:42" x14ac:dyDescent="0.25">
      <c r="AB89" s="37"/>
      <c r="AC89" s="37"/>
      <c r="AD89" s="37"/>
      <c r="AE89" s="37"/>
      <c r="AF89" s="37"/>
      <c r="AG89" s="37"/>
      <c r="AI89" s="2" t="s">
        <v>12</v>
      </c>
      <c r="AJ89" s="65">
        <f>COUNTIF($AF$21:$AJ$80,"DENK")</f>
        <v>26</v>
      </c>
      <c r="AK89" s="17"/>
      <c r="AL89" s="9">
        <f>COUNTIF($AL$21:$AN$80,"DENK")</f>
        <v>3</v>
      </c>
      <c r="AO89" s="17"/>
      <c r="AP89" s="22"/>
    </row>
    <row r="90" spans="1:42" x14ac:dyDescent="0.25">
      <c r="AB90" s="37"/>
      <c r="AC90" s="37"/>
      <c r="AD90" s="37"/>
      <c r="AE90" s="37"/>
      <c r="AF90" s="37"/>
      <c r="AG90" s="37"/>
      <c r="AI90" s="2" t="s">
        <v>11</v>
      </c>
      <c r="AJ90" s="65">
        <f>COUNTIF($AF$21:$AJ$80,"50PLUS")</f>
        <v>27</v>
      </c>
      <c r="AK90" s="17"/>
      <c r="AL90" s="9">
        <f>COUNTIF($AL$21:$AN$80,"50PLUS")</f>
        <v>2</v>
      </c>
      <c r="AO90" s="17"/>
      <c r="AP90" s="22"/>
    </row>
    <row r="91" spans="1:42" x14ac:dyDescent="0.25">
      <c r="AB91" s="37"/>
      <c r="AC91" s="37"/>
      <c r="AD91" s="37"/>
      <c r="AE91" s="37"/>
      <c r="AF91" s="37"/>
      <c r="AG91" s="37"/>
      <c r="AI91" s="2" t="s">
        <v>19</v>
      </c>
      <c r="AJ91" s="65">
        <f>COUNTIF($AF$21:$AJ$80,"FvD")</f>
        <v>29</v>
      </c>
      <c r="AK91" s="17"/>
      <c r="AL91" s="9">
        <f>COUNTIF($AL$21:$AN$80,"FvD")</f>
        <v>0</v>
      </c>
      <c r="AO91" s="17"/>
      <c r="AP91" s="22"/>
    </row>
    <row r="92" spans="1:42" x14ac:dyDescent="0.25">
      <c r="AB92" s="37"/>
      <c r="AC92" s="37"/>
      <c r="AD92" s="37"/>
      <c r="AE92" s="37"/>
      <c r="AF92" s="37"/>
      <c r="AG92" s="37"/>
      <c r="AI92" s="78" t="s">
        <v>197</v>
      </c>
      <c r="AJ92" s="65">
        <f>COUNTIF($AF$21:$AJ$80,"Groep Krol/vKA")</f>
        <v>1</v>
      </c>
      <c r="AK92" s="17"/>
      <c r="AL92" s="9">
        <v>0</v>
      </c>
      <c r="AO92" s="17"/>
      <c r="AP92" s="22"/>
    </row>
    <row r="93" spans="1:42" x14ac:dyDescent="0.25">
      <c r="AB93" s="37"/>
      <c r="AC93" s="37"/>
      <c r="AD93" s="37"/>
      <c r="AE93" s="37"/>
      <c r="AF93" s="37"/>
      <c r="AG93" s="37"/>
      <c r="AI93" s="2" t="s">
        <v>180</v>
      </c>
      <c r="AJ93" s="65">
        <v>1</v>
      </c>
      <c r="AK93" s="17"/>
      <c r="AL93" s="9">
        <f>COUNTIF($AL$21:$AN$80,"Krol")</f>
        <v>0</v>
      </c>
      <c r="AO93" s="17"/>
      <c r="AP93" s="22"/>
    </row>
    <row r="94" spans="1:42" x14ac:dyDescent="0.25">
      <c r="AB94" s="37"/>
      <c r="AC94" s="37"/>
      <c r="AD94" s="37"/>
      <c r="AE94" s="37"/>
      <c r="AF94" s="37"/>
      <c r="AG94" s="37"/>
      <c r="AI94" s="2" t="s">
        <v>196</v>
      </c>
      <c r="AJ94" s="65">
        <f>COUNTIF($AF$21:$AJ$80,"van K-A")</f>
        <v>28</v>
      </c>
      <c r="AK94" s="17"/>
      <c r="AL94" s="9">
        <f>COUNTIF($AL$21:$AN$80,"Van K-A")</f>
        <v>0</v>
      </c>
      <c r="AO94" s="17"/>
      <c r="AP94" s="22"/>
    </row>
    <row r="95" spans="1:42" x14ac:dyDescent="0.25">
      <c r="AB95" s="37"/>
      <c r="AC95" s="37"/>
      <c r="AD95" s="37"/>
      <c r="AE95" s="37"/>
      <c r="AF95" s="37"/>
      <c r="AG95" s="37"/>
      <c r="AI95" s="2" t="s">
        <v>20</v>
      </c>
      <c r="AJ95" s="65">
        <f>COUNTIF($AF$21:$AJ$80,"Van Haga")</f>
        <v>5</v>
      </c>
      <c r="AK95" s="17"/>
      <c r="AL95" s="9">
        <f>COUNTIF($AL$21:$AN$80,"Van Haga")</f>
        <v>2</v>
      </c>
      <c r="AO95" s="17"/>
      <c r="AP95" s="22"/>
    </row>
    <row r="96" spans="1:42" x14ac:dyDescent="0.25">
      <c r="AB96" s="37"/>
      <c r="AC96" s="37"/>
      <c r="AD96" s="37"/>
      <c r="AE96" s="37"/>
      <c r="AF96" s="37"/>
      <c r="AG96" s="37"/>
      <c r="AK96" s="17"/>
      <c r="AO96" s="17"/>
      <c r="AP96" s="22"/>
    </row>
  </sheetData>
  <sortState xmlns:xlrd2="http://schemas.microsoft.com/office/spreadsheetml/2017/richdata2" ref="Y2:Z17">
    <sortCondition descending="1" ref="Z2:Z17"/>
  </sortState>
  <mergeCells count="6">
    <mergeCell ref="AL30:AM30"/>
    <mergeCell ref="W20:AD20"/>
    <mergeCell ref="W21:Z21"/>
    <mergeCell ref="AA21:AD21"/>
    <mergeCell ref="AF21:AI21"/>
    <mergeCell ref="AL27:AM27"/>
  </mergeCells>
  <hyperlinks>
    <hyperlink ref="B81" location="Indieners!A21" display="terug naar boven" xr:uid="{B090332D-3012-4451-92B5-84AA9E9D91B0}"/>
    <hyperlink ref="L1" location="'2. Indieners'!AG2" display="hier" xr:uid="{95DC2AC2-16B7-43A2-9548-924A23C071A5}"/>
    <hyperlink ref="AH1" location="'2. Indieners'!A1" display="klik" xr:uid="{4417A056-CF52-45E5-A85E-150EBCFE0866}"/>
    <hyperlink ref="A2" location="'1. Motie mbt zorg'!A1" display="naar blad 1" xr:uid="{DD5F48FB-81E0-4480-B270-106176714934}"/>
  </hyperlink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57A99-3EED-4E6D-9A5E-F255F55B95C3}">
  <dimension ref="A1:X617"/>
  <sheetViews>
    <sheetView workbookViewId="0">
      <pane ySplit="5" topLeftCell="A50" activePane="bottomLeft" state="frozen"/>
      <selection pane="bottomLeft" activeCell="D82" sqref="D82"/>
    </sheetView>
  </sheetViews>
  <sheetFormatPr defaultRowHeight="15" x14ac:dyDescent="0.25"/>
  <cols>
    <col min="1" max="1" width="5" customWidth="1"/>
    <col min="2" max="2" width="130.7109375" customWidth="1"/>
    <col min="3" max="3" width="5.28515625" customWidth="1"/>
    <col min="4" max="4" width="16.85546875" customWidth="1"/>
    <col min="5" max="5" width="14.42578125" customWidth="1"/>
    <col min="6" max="6" width="11.28515625" customWidth="1"/>
    <col min="7" max="7" width="12.42578125" customWidth="1"/>
    <col min="8" max="8" width="3.140625" style="22" customWidth="1"/>
    <col min="9" max="9" width="6.28515625" customWidth="1"/>
    <col min="10" max="10" width="5" customWidth="1"/>
    <col min="11" max="11" width="6.140625" customWidth="1"/>
    <col min="12" max="12" width="4.7109375" customWidth="1"/>
    <col min="13" max="13" width="5.42578125" customWidth="1"/>
    <col min="14" max="14" width="4.5703125" customWidth="1"/>
    <col min="15" max="15" width="6.140625" customWidth="1"/>
    <col min="16" max="16" width="5.5703125" customWidth="1"/>
    <col min="18" max="18" width="8.28515625" customWidth="1"/>
    <col min="19" max="19" width="3.42578125" customWidth="1"/>
    <col min="20" max="20" width="7" customWidth="1"/>
    <col min="21" max="21" width="4.42578125" customWidth="1"/>
    <col min="22" max="22" width="5" customWidth="1"/>
    <col min="23" max="23" width="4" customWidth="1"/>
    <col min="24" max="24" width="5.42578125" customWidth="1"/>
    <col min="25" max="25" width="4.7109375" customWidth="1"/>
  </cols>
  <sheetData>
    <row r="1" spans="1:24" x14ac:dyDescent="0.25">
      <c r="B1" s="1" t="s">
        <v>28</v>
      </c>
    </row>
    <row r="2" spans="1:24" x14ac:dyDescent="0.25">
      <c r="I2" t="s">
        <v>24</v>
      </c>
      <c r="P2" s="7"/>
    </row>
    <row r="3" spans="1:24" x14ac:dyDescent="0.25">
      <c r="I3">
        <v>350</v>
      </c>
    </row>
    <row r="4" spans="1:24" x14ac:dyDescent="0.25">
      <c r="C4" s="3" t="s">
        <v>0</v>
      </c>
      <c r="D4" s="4"/>
      <c r="E4" s="5" t="s">
        <v>3</v>
      </c>
      <c r="F4" s="6"/>
      <c r="I4" s="2" t="s">
        <v>23</v>
      </c>
    </row>
    <row r="5" spans="1:24" x14ac:dyDescent="0.25">
      <c r="C5" s="2" t="s">
        <v>1</v>
      </c>
      <c r="D5" s="2" t="s">
        <v>2</v>
      </c>
      <c r="E5" s="2" t="s">
        <v>1</v>
      </c>
      <c r="F5" s="2" t="s">
        <v>2</v>
      </c>
      <c r="G5" s="2" t="s">
        <v>4</v>
      </c>
      <c r="I5">
        <v>75</v>
      </c>
      <c r="J5" s="7">
        <f>I5/I3</f>
        <v>0.21428571428571427</v>
      </c>
    </row>
    <row r="6" spans="1:24" x14ac:dyDescent="0.25">
      <c r="A6" s="8">
        <v>1</v>
      </c>
      <c r="B6" s="8" t="s">
        <v>5</v>
      </c>
      <c r="C6" s="9" t="s">
        <v>6</v>
      </c>
      <c r="D6" s="9" t="s">
        <v>15</v>
      </c>
      <c r="E6" s="9" t="s">
        <v>7</v>
      </c>
      <c r="F6" s="9" t="s">
        <v>16</v>
      </c>
      <c r="G6" s="9" t="s">
        <v>14</v>
      </c>
      <c r="H6" s="22">
        <v>1</v>
      </c>
      <c r="K6" s="1"/>
    </row>
    <row r="7" spans="1:24" x14ac:dyDescent="0.25">
      <c r="A7" s="9"/>
      <c r="B7" s="9"/>
      <c r="C7" s="9"/>
      <c r="D7" s="9" t="s">
        <v>17</v>
      </c>
      <c r="E7" s="9" t="s">
        <v>8</v>
      </c>
      <c r="F7" s="9" t="s">
        <v>18</v>
      </c>
      <c r="G7" s="9"/>
      <c r="I7" s="17" t="s">
        <v>93</v>
      </c>
      <c r="K7" s="1"/>
      <c r="T7" t="s">
        <v>88</v>
      </c>
    </row>
    <row r="8" spans="1:24" x14ac:dyDescent="0.25">
      <c r="A8" s="9"/>
      <c r="B8" s="9"/>
      <c r="C8" s="9"/>
      <c r="D8" s="9" t="s">
        <v>21</v>
      </c>
      <c r="E8" s="9" t="s">
        <v>9</v>
      </c>
      <c r="F8" s="9" t="s">
        <v>19</v>
      </c>
      <c r="G8" s="9"/>
      <c r="I8" s="24"/>
      <c r="J8" s="25" t="s">
        <v>15</v>
      </c>
      <c r="K8" s="25" t="s">
        <v>17</v>
      </c>
      <c r="L8" s="25" t="s">
        <v>6</v>
      </c>
      <c r="M8" s="25" t="s">
        <v>21</v>
      </c>
      <c r="N8" s="20"/>
      <c r="T8" t="s">
        <v>90</v>
      </c>
    </row>
    <row r="9" spans="1:24" x14ac:dyDescent="0.25">
      <c r="A9" s="9"/>
      <c r="B9" s="9"/>
      <c r="C9" s="9"/>
      <c r="D9" s="9"/>
      <c r="E9" s="9" t="s">
        <v>10</v>
      </c>
      <c r="F9" s="9" t="s">
        <v>20</v>
      </c>
      <c r="G9" s="9"/>
      <c r="I9" s="33" t="s">
        <v>15</v>
      </c>
      <c r="J9" s="26"/>
      <c r="K9" s="26">
        <v>34</v>
      </c>
      <c r="L9" s="26">
        <v>59</v>
      </c>
      <c r="M9" s="26">
        <v>55</v>
      </c>
      <c r="T9" s="22" t="s">
        <v>15</v>
      </c>
      <c r="U9" s="22" t="s">
        <v>89</v>
      </c>
      <c r="V9" s="22" t="s">
        <v>6</v>
      </c>
      <c r="W9">
        <v>6</v>
      </c>
      <c r="X9" s="7">
        <f>W9/$I$5</f>
        <v>0.08</v>
      </c>
    </row>
    <row r="10" spans="1:24" x14ac:dyDescent="0.25">
      <c r="A10" s="9"/>
      <c r="B10" s="9"/>
      <c r="C10" s="9"/>
      <c r="D10" s="9"/>
      <c r="E10" s="9" t="s">
        <v>11</v>
      </c>
      <c r="F10" s="9"/>
      <c r="G10" s="9"/>
      <c r="I10" s="32" t="s">
        <v>17</v>
      </c>
      <c r="J10" s="29">
        <v>34</v>
      </c>
      <c r="K10" s="29"/>
      <c r="L10" s="29">
        <v>37</v>
      </c>
      <c r="M10" s="29">
        <v>29</v>
      </c>
      <c r="T10" s="36" t="s">
        <v>15</v>
      </c>
      <c r="U10" s="36" t="s">
        <v>17</v>
      </c>
      <c r="V10" s="36" t="s">
        <v>21</v>
      </c>
      <c r="W10">
        <v>11</v>
      </c>
      <c r="X10" s="7">
        <f t="shared" ref="X10:X12" si="0">W10/$I$5</f>
        <v>0.14666666666666667</v>
      </c>
    </row>
    <row r="11" spans="1:24" x14ac:dyDescent="0.25">
      <c r="A11" s="9"/>
      <c r="B11" s="9"/>
      <c r="C11" s="9"/>
      <c r="D11" s="9"/>
      <c r="E11" s="9" t="s">
        <v>12</v>
      </c>
      <c r="F11" s="9"/>
      <c r="G11" s="9"/>
      <c r="I11" s="35" t="s">
        <v>6</v>
      </c>
      <c r="J11" s="27">
        <v>59</v>
      </c>
      <c r="K11" s="27">
        <v>37</v>
      </c>
      <c r="L11" s="27"/>
      <c r="M11" s="27">
        <v>23</v>
      </c>
      <c r="T11" s="22" t="s">
        <v>15</v>
      </c>
      <c r="U11" s="22" t="s">
        <v>6</v>
      </c>
      <c r="V11" s="22" t="s">
        <v>21</v>
      </c>
      <c r="W11">
        <v>2</v>
      </c>
      <c r="X11" s="7">
        <f t="shared" si="0"/>
        <v>2.6666666666666668E-2</v>
      </c>
    </row>
    <row r="12" spans="1:24" x14ac:dyDescent="0.25">
      <c r="A12" s="9"/>
      <c r="B12" s="9"/>
      <c r="C12" s="9"/>
      <c r="D12" s="9"/>
      <c r="E12" s="9" t="s">
        <v>13</v>
      </c>
      <c r="F12" s="9"/>
      <c r="G12" s="9"/>
      <c r="I12" s="34" t="s">
        <v>21</v>
      </c>
      <c r="J12" s="28">
        <v>55</v>
      </c>
      <c r="K12" s="28">
        <v>29</v>
      </c>
      <c r="L12" s="28">
        <v>23</v>
      </c>
      <c r="M12" s="28"/>
      <c r="T12" s="22" t="s">
        <v>17</v>
      </c>
      <c r="U12" s="22" t="s">
        <v>6</v>
      </c>
      <c r="V12" s="22" t="s">
        <v>21</v>
      </c>
      <c r="W12">
        <v>26</v>
      </c>
      <c r="X12" s="7">
        <f t="shared" si="0"/>
        <v>0.34666666666666668</v>
      </c>
    </row>
    <row r="13" spans="1:24" x14ac:dyDescent="0.25">
      <c r="A13" s="8">
        <v>10</v>
      </c>
      <c r="B13" s="8" t="s">
        <v>25</v>
      </c>
      <c r="C13" s="9" t="s">
        <v>17</v>
      </c>
      <c r="D13" s="9" t="s">
        <v>15</v>
      </c>
      <c r="E13" s="9" t="s">
        <v>7</v>
      </c>
      <c r="F13" s="9" t="s">
        <v>16</v>
      </c>
      <c r="G13" s="9" t="s">
        <v>22</v>
      </c>
      <c r="H13" s="22">
        <v>2</v>
      </c>
      <c r="J13" s="20"/>
      <c r="K13" s="20"/>
      <c r="L13" s="20"/>
      <c r="M13" s="20"/>
    </row>
    <row r="14" spans="1:24" x14ac:dyDescent="0.25">
      <c r="A14" s="8"/>
      <c r="B14" s="8" t="s">
        <v>26</v>
      </c>
      <c r="C14" s="9" t="s">
        <v>6</v>
      </c>
      <c r="D14" s="9"/>
      <c r="E14" s="9" t="s">
        <v>8</v>
      </c>
      <c r="F14" s="9" t="s">
        <v>18</v>
      </c>
      <c r="G14" s="9"/>
      <c r="I14" t="s">
        <v>91</v>
      </c>
    </row>
    <row r="15" spans="1:24" x14ac:dyDescent="0.25">
      <c r="A15" s="9"/>
      <c r="B15" s="9"/>
      <c r="C15" s="9" t="s">
        <v>21</v>
      </c>
      <c r="D15" s="9"/>
      <c r="E15" s="9" t="s">
        <v>9</v>
      </c>
      <c r="F15" s="9"/>
      <c r="G15" s="9"/>
      <c r="M15" t="s">
        <v>92</v>
      </c>
    </row>
    <row r="16" spans="1:24" x14ac:dyDescent="0.25">
      <c r="A16" s="9"/>
      <c r="B16" s="9"/>
      <c r="C16" s="9"/>
      <c r="D16" s="9"/>
      <c r="E16" s="9" t="s">
        <v>10</v>
      </c>
      <c r="F16" s="9"/>
      <c r="G16" s="9"/>
      <c r="I16" s="24"/>
      <c r="J16" s="24" t="s">
        <v>33</v>
      </c>
      <c r="K16" s="24" t="s">
        <v>34</v>
      </c>
      <c r="L16" s="24" t="s">
        <v>122</v>
      </c>
      <c r="M16" s="24"/>
    </row>
    <row r="17" spans="1:16" x14ac:dyDescent="0.25">
      <c r="A17" s="9"/>
      <c r="B17" s="9"/>
      <c r="C17" s="9"/>
      <c r="D17" s="9"/>
      <c r="E17" s="9" t="s">
        <v>11</v>
      </c>
      <c r="F17" s="9"/>
      <c r="G17" s="9"/>
      <c r="I17" s="33" t="s">
        <v>15</v>
      </c>
      <c r="J17" s="26">
        <v>6</v>
      </c>
      <c r="K17" s="26">
        <v>21</v>
      </c>
      <c r="L17" s="33">
        <f>J17+K17</f>
        <v>27</v>
      </c>
      <c r="M17" s="48">
        <f>L17/$I$3</f>
        <v>7.7142857142857138E-2</v>
      </c>
    </row>
    <row r="18" spans="1:16" x14ac:dyDescent="0.25">
      <c r="A18" s="9"/>
      <c r="B18" s="9"/>
      <c r="C18" s="9"/>
      <c r="D18" s="9"/>
      <c r="E18" s="9" t="s">
        <v>12</v>
      </c>
      <c r="F18" s="9"/>
      <c r="G18" s="9"/>
      <c r="I18" s="32" t="s">
        <v>17</v>
      </c>
      <c r="J18" s="29">
        <v>2</v>
      </c>
      <c r="K18" s="29">
        <v>0</v>
      </c>
      <c r="L18" s="32">
        <f>J18+K18</f>
        <v>2</v>
      </c>
      <c r="M18" s="49">
        <f>L18/$I$3</f>
        <v>5.7142857142857143E-3</v>
      </c>
    </row>
    <row r="19" spans="1:16" x14ac:dyDescent="0.25">
      <c r="A19" s="9"/>
      <c r="B19" s="9"/>
      <c r="C19" s="9"/>
      <c r="D19" s="9"/>
      <c r="E19" s="9" t="s">
        <v>13</v>
      </c>
      <c r="F19" s="9"/>
      <c r="G19" s="9"/>
      <c r="I19" s="30" t="s">
        <v>6</v>
      </c>
      <c r="J19" s="31">
        <v>10</v>
      </c>
      <c r="K19" s="31">
        <v>2</v>
      </c>
      <c r="L19" s="35">
        <f t="shared" ref="L19:L20" si="1">J19+K19</f>
        <v>12</v>
      </c>
      <c r="M19" s="50">
        <f t="shared" ref="M19:M20" si="2">L19/$I$3</f>
        <v>3.4285714285714287E-2</v>
      </c>
    </row>
    <row r="20" spans="1:16" x14ac:dyDescent="0.25">
      <c r="A20" s="9"/>
      <c r="B20" s="9"/>
      <c r="C20" s="9"/>
      <c r="D20" s="9"/>
      <c r="E20" s="9" t="s">
        <v>19</v>
      </c>
      <c r="F20" s="9"/>
      <c r="G20" s="9"/>
      <c r="I20" s="34" t="s">
        <v>21</v>
      </c>
      <c r="J20" s="28">
        <v>5</v>
      </c>
      <c r="K20" s="28">
        <v>3</v>
      </c>
      <c r="L20" s="34">
        <f t="shared" si="1"/>
        <v>8</v>
      </c>
      <c r="M20" s="51">
        <f t="shared" si="2"/>
        <v>2.2857142857142857E-2</v>
      </c>
    </row>
    <row r="21" spans="1:16" x14ac:dyDescent="0.25">
      <c r="A21" s="9"/>
      <c r="B21" s="9"/>
      <c r="C21" s="9"/>
      <c r="D21" s="9"/>
      <c r="E21" s="9" t="s">
        <v>20</v>
      </c>
      <c r="F21" s="9"/>
      <c r="G21" s="9"/>
    </row>
    <row r="22" spans="1:16" x14ac:dyDescent="0.25">
      <c r="A22" s="8">
        <v>17</v>
      </c>
      <c r="B22" s="8" t="s">
        <v>27</v>
      </c>
      <c r="C22" s="9" t="s">
        <v>6</v>
      </c>
      <c r="D22" s="9" t="s">
        <v>15</v>
      </c>
      <c r="E22" s="9" t="s">
        <v>7</v>
      </c>
      <c r="F22" s="9" t="s">
        <v>16</v>
      </c>
      <c r="G22" s="9" t="s">
        <v>14</v>
      </c>
      <c r="H22" s="22">
        <v>3</v>
      </c>
      <c r="I22" s="17" t="s">
        <v>85</v>
      </c>
      <c r="K22" s="1"/>
    </row>
    <row r="23" spans="1:16" x14ac:dyDescent="0.25">
      <c r="A23" s="9"/>
      <c r="B23" s="9"/>
      <c r="C23" s="9"/>
      <c r="D23" s="9" t="s">
        <v>17</v>
      </c>
      <c r="E23" s="9" t="s">
        <v>8</v>
      </c>
      <c r="F23" s="9" t="s">
        <v>18</v>
      </c>
      <c r="G23" s="9"/>
      <c r="J23" s="20" t="s">
        <v>15</v>
      </c>
      <c r="K23" s="20" t="s">
        <v>17</v>
      </c>
      <c r="L23" s="20" t="s">
        <v>6</v>
      </c>
      <c r="M23" s="20" t="s">
        <v>21</v>
      </c>
      <c r="N23" s="20"/>
    </row>
    <row r="24" spans="1:16" x14ac:dyDescent="0.25">
      <c r="A24" s="9"/>
      <c r="B24" s="9"/>
      <c r="C24" s="9"/>
      <c r="D24" s="9" t="s">
        <v>21</v>
      </c>
      <c r="E24" s="9" t="s">
        <v>9</v>
      </c>
      <c r="F24" s="9"/>
      <c r="G24" s="9"/>
      <c r="I24" t="s">
        <v>15</v>
      </c>
      <c r="J24" s="20" t="s">
        <v>55</v>
      </c>
      <c r="K24" s="21">
        <f>K9/$I$3</f>
        <v>9.7142857142857142E-2</v>
      </c>
      <c r="L24" s="21">
        <f>L9/$I$3</f>
        <v>0.16857142857142857</v>
      </c>
      <c r="M24" s="21">
        <f>M9/$I$3</f>
        <v>0.15714285714285714</v>
      </c>
    </row>
    <row r="25" spans="1:16" x14ac:dyDescent="0.25">
      <c r="A25" s="9"/>
      <c r="B25" s="9"/>
      <c r="C25" s="9"/>
      <c r="D25" s="9"/>
      <c r="E25" s="9" t="s">
        <v>10</v>
      </c>
      <c r="F25" s="9"/>
      <c r="G25" s="9"/>
      <c r="I25" t="s">
        <v>17</v>
      </c>
      <c r="J25" s="21">
        <f>J10/$I$3</f>
        <v>9.7142857142857142E-2</v>
      </c>
      <c r="K25" s="21" t="s">
        <v>55</v>
      </c>
      <c r="L25" s="21">
        <f>L10/$I$3</f>
        <v>0.10571428571428572</v>
      </c>
      <c r="M25" s="21">
        <f>M10/$I$3</f>
        <v>8.2857142857142851E-2</v>
      </c>
    </row>
    <row r="26" spans="1:16" x14ac:dyDescent="0.25">
      <c r="A26" s="9"/>
      <c r="B26" s="9"/>
      <c r="C26" s="9"/>
      <c r="D26" s="9"/>
      <c r="E26" s="9" t="s">
        <v>11</v>
      </c>
      <c r="F26" s="9"/>
      <c r="G26" s="9"/>
      <c r="I26" t="s">
        <v>6</v>
      </c>
      <c r="J26" s="21">
        <f>J11/$I$3</f>
        <v>0.16857142857142857</v>
      </c>
      <c r="K26" s="21">
        <f>K11/$I$3</f>
        <v>0.10571428571428572</v>
      </c>
      <c r="L26" s="21" t="s">
        <v>55</v>
      </c>
      <c r="M26" s="21">
        <f>M11/$I$3</f>
        <v>6.5714285714285711E-2</v>
      </c>
    </row>
    <row r="27" spans="1:16" x14ac:dyDescent="0.25">
      <c r="A27" s="9"/>
      <c r="B27" s="9"/>
      <c r="C27" s="9"/>
      <c r="D27" s="9"/>
      <c r="E27" s="9" t="s">
        <v>12</v>
      </c>
      <c r="F27" s="9"/>
      <c r="G27" s="9"/>
      <c r="I27" t="s">
        <v>21</v>
      </c>
      <c r="J27" s="21">
        <f>J12/$I$3</f>
        <v>0.15714285714285714</v>
      </c>
      <c r="K27" s="21">
        <f>K12/$I$3</f>
        <v>8.2857142857142851E-2</v>
      </c>
      <c r="L27" s="21">
        <f>L12/$I$3</f>
        <v>6.5714285714285711E-2</v>
      </c>
      <c r="M27" s="20" t="s">
        <v>55</v>
      </c>
    </row>
    <row r="28" spans="1:16" x14ac:dyDescent="0.25">
      <c r="A28" s="9"/>
      <c r="B28" s="9"/>
      <c r="C28" s="9"/>
      <c r="D28" s="9"/>
      <c r="E28" s="9" t="s">
        <v>19</v>
      </c>
      <c r="F28" s="9"/>
      <c r="G28" s="9"/>
    </row>
    <row r="29" spans="1:16" x14ac:dyDescent="0.25">
      <c r="A29" s="9"/>
      <c r="B29" s="9"/>
      <c r="C29" s="9"/>
      <c r="D29" s="9"/>
      <c r="E29" s="9" t="s">
        <v>13</v>
      </c>
      <c r="F29" s="9"/>
      <c r="G29" s="9"/>
      <c r="I29" t="s">
        <v>86</v>
      </c>
    </row>
    <row r="30" spans="1:16" x14ac:dyDescent="0.25">
      <c r="A30" s="9"/>
      <c r="B30" s="9"/>
      <c r="C30" s="9"/>
      <c r="D30" s="9"/>
      <c r="E30" s="9" t="s">
        <v>20</v>
      </c>
      <c r="F30" s="9"/>
      <c r="G30" s="9"/>
      <c r="I30" s="24"/>
      <c r="J30" s="25" t="s">
        <v>15</v>
      </c>
      <c r="K30" s="25" t="s">
        <v>17</v>
      </c>
      <c r="L30" s="25" t="s">
        <v>6</v>
      </c>
      <c r="M30" s="25" t="s">
        <v>21</v>
      </c>
      <c r="N30" s="20"/>
    </row>
    <row r="31" spans="1:16" x14ac:dyDescent="0.25">
      <c r="A31" s="8">
        <v>21</v>
      </c>
      <c r="B31" s="8" t="s">
        <v>29</v>
      </c>
      <c r="C31" s="9" t="s">
        <v>6</v>
      </c>
      <c r="D31" s="9" t="s">
        <v>15</v>
      </c>
      <c r="E31" s="9" t="s">
        <v>7</v>
      </c>
      <c r="F31" s="9" t="s">
        <v>16</v>
      </c>
      <c r="G31" s="9" t="s">
        <v>14</v>
      </c>
      <c r="H31" s="22">
        <v>4</v>
      </c>
      <c r="I31" s="33" t="s">
        <v>15</v>
      </c>
      <c r="J31" s="26"/>
      <c r="K31" s="26">
        <v>35</v>
      </c>
      <c r="L31" s="26">
        <v>12</v>
      </c>
      <c r="M31" s="26">
        <v>14</v>
      </c>
    </row>
    <row r="32" spans="1:16" x14ac:dyDescent="0.25">
      <c r="A32" s="9"/>
      <c r="B32" s="9"/>
      <c r="C32" s="9" t="s">
        <v>21</v>
      </c>
      <c r="D32" s="9" t="s">
        <v>17</v>
      </c>
      <c r="E32" s="9" t="s">
        <v>8</v>
      </c>
      <c r="F32" s="9" t="s">
        <v>18</v>
      </c>
      <c r="G32" s="9"/>
      <c r="I32" s="32" t="s">
        <v>17</v>
      </c>
      <c r="J32" s="29">
        <v>37</v>
      </c>
      <c r="K32" s="29"/>
      <c r="L32" s="29">
        <v>33</v>
      </c>
      <c r="M32" s="29">
        <v>40</v>
      </c>
      <c r="P32" s="37"/>
    </row>
    <row r="33" spans="1:24" x14ac:dyDescent="0.25">
      <c r="A33" s="9"/>
      <c r="B33" s="9"/>
      <c r="C33" s="9"/>
      <c r="D33" s="9"/>
      <c r="E33" s="9" t="s">
        <v>9</v>
      </c>
      <c r="F33" s="9" t="s">
        <v>19</v>
      </c>
      <c r="G33" s="9"/>
      <c r="I33" s="35" t="s">
        <v>6</v>
      </c>
      <c r="J33" s="27">
        <v>12</v>
      </c>
      <c r="K33" s="27">
        <v>34</v>
      </c>
      <c r="L33" s="27"/>
      <c r="M33" s="27">
        <v>48</v>
      </c>
      <c r="P33" s="37"/>
      <c r="Q33" s="37"/>
      <c r="R33" s="37"/>
      <c r="S33" s="37"/>
      <c r="T33" s="38"/>
    </row>
    <row r="34" spans="1:24" x14ac:dyDescent="0.25">
      <c r="A34" s="9"/>
      <c r="B34" s="9"/>
      <c r="C34" s="9"/>
      <c r="D34" s="9"/>
      <c r="E34" s="9" t="s">
        <v>10</v>
      </c>
      <c r="F34" s="9" t="s">
        <v>20</v>
      </c>
      <c r="G34" s="9"/>
      <c r="I34" s="34" t="s">
        <v>21</v>
      </c>
      <c r="J34" s="28">
        <v>15</v>
      </c>
      <c r="K34" s="28">
        <v>40</v>
      </c>
      <c r="L34" s="28">
        <v>47</v>
      </c>
      <c r="M34" s="28"/>
      <c r="P34" s="37"/>
      <c r="Q34" s="38"/>
      <c r="R34" s="38"/>
      <c r="S34" s="38"/>
      <c r="T34" s="37"/>
    </row>
    <row r="35" spans="1:24" x14ac:dyDescent="0.25">
      <c r="A35" s="9"/>
      <c r="B35" s="9"/>
      <c r="C35" s="9"/>
      <c r="D35" s="9"/>
      <c r="E35" s="9" t="s">
        <v>11</v>
      </c>
      <c r="F35" s="9"/>
      <c r="G35" s="9"/>
      <c r="P35" s="37"/>
      <c r="Q35" s="38"/>
      <c r="R35" s="38"/>
      <c r="S35" s="38"/>
      <c r="T35" s="37"/>
    </row>
    <row r="36" spans="1:24" x14ac:dyDescent="0.25">
      <c r="A36" s="9"/>
      <c r="B36" s="9"/>
      <c r="C36" s="9"/>
      <c r="D36" s="9"/>
      <c r="E36" s="9" t="s">
        <v>12</v>
      </c>
      <c r="F36" s="9"/>
      <c r="G36" s="9"/>
      <c r="J36" s="20"/>
      <c r="K36" s="20"/>
      <c r="L36" s="20"/>
      <c r="M36" s="20"/>
      <c r="Q36" s="38"/>
      <c r="R36" s="38"/>
      <c r="S36" s="38"/>
      <c r="T36" s="37"/>
    </row>
    <row r="37" spans="1:24" x14ac:dyDescent="0.25">
      <c r="A37" s="9"/>
      <c r="B37" s="9"/>
      <c r="C37" s="9"/>
      <c r="D37" s="9"/>
      <c r="E37" s="9" t="s">
        <v>13</v>
      </c>
      <c r="F37" s="9"/>
      <c r="G37" s="9"/>
      <c r="I37" t="s">
        <v>87</v>
      </c>
      <c r="P37" s="37"/>
      <c r="Q37" s="38"/>
      <c r="R37" s="38"/>
      <c r="S37" s="38"/>
      <c r="T37" s="37"/>
    </row>
    <row r="38" spans="1:24" x14ac:dyDescent="0.25">
      <c r="A38" s="8">
        <v>23</v>
      </c>
      <c r="B38" s="8" t="s">
        <v>30</v>
      </c>
      <c r="C38" s="9" t="s">
        <v>17</v>
      </c>
      <c r="D38" s="9" t="s">
        <v>15</v>
      </c>
      <c r="E38" s="9" t="s">
        <v>7</v>
      </c>
      <c r="F38" s="9" t="s">
        <v>20</v>
      </c>
      <c r="G38" s="9" t="s">
        <v>22</v>
      </c>
      <c r="H38" s="22">
        <v>5</v>
      </c>
      <c r="I38" s="24"/>
      <c r="J38" s="25" t="s">
        <v>15</v>
      </c>
      <c r="K38" s="25" t="s">
        <v>17</v>
      </c>
      <c r="L38" s="25" t="s">
        <v>6</v>
      </c>
      <c r="M38" s="25" t="s">
        <v>21</v>
      </c>
      <c r="P38" s="39"/>
      <c r="Q38" s="38"/>
      <c r="R38" s="38"/>
      <c r="S38" s="38"/>
      <c r="T38" s="37"/>
      <c r="U38" s="37"/>
      <c r="V38" s="37"/>
      <c r="W38" s="37"/>
      <c r="X38" s="37"/>
    </row>
    <row r="39" spans="1:24" x14ac:dyDescent="0.25">
      <c r="A39" s="9"/>
      <c r="B39" s="9"/>
      <c r="C39" s="9" t="s">
        <v>6</v>
      </c>
      <c r="D39" s="9"/>
      <c r="E39" s="9" t="s">
        <v>8</v>
      </c>
      <c r="F39" s="9"/>
      <c r="G39" s="9"/>
      <c r="I39" s="33" t="s">
        <v>15</v>
      </c>
      <c r="J39" s="26"/>
      <c r="K39" s="26">
        <v>20</v>
      </c>
      <c r="L39" s="26">
        <v>4</v>
      </c>
      <c r="M39" s="26">
        <v>2</v>
      </c>
      <c r="P39" s="40"/>
      <c r="Q39" s="38"/>
      <c r="R39" s="38"/>
      <c r="S39" s="38"/>
      <c r="T39" s="37"/>
      <c r="U39" s="37"/>
      <c r="V39" s="37"/>
      <c r="W39" s="37"/>
      <c r="X39" s="37"/>
    </row>
    <row r="40" spans="1:24" x14ac:dyDescent="0.25">
      <c r="A40" s="9"/>
      <c r="B40" s="9"/>
      <c r="C40" s="9" t="s">
        <v>21</v>
      </c>
      <c r="D40" s="9"/>
      <c r="E40" s="9" t="s">
        <v>9</v>
      </c>
      <c r="F40" s="9"/>
      <c r="G40" s="9"/>
      <c r="I40" s="32" t="s">
        <v>17</v>
      </c>
      <c r="J40" s="29">
        <v>20</v>
      </c>
      <c r="K40" s="29"/>
      <c r="L40" s="29">
        <v>2</v>
      </c>
      <c r="M40" s="29">
        <v>4</v>
      </c>
      <c r="P40" s="39"/>
      <c r="Q40" s="38"/>
      <c r="R40" s="38"/>
      <c r="S40" s="38"/>
      <c r="T40" s="37"/>
      <c r="U40" s="37"/>
      <c r="V40" s="37"/>
      <c r="W40" s="37"/>
      <c r="X40" s="37"/>
    </row>
    <row r="41" spans="1:24" x14ac:dyDescent="0.25">
      <c r="A41" s="9"/>
      <c r="B41" s="9"/>
      <c r="C41" s="9"/>
      <c r="D41" s="9"/>
      <c r="E41" s="9" t="s">
        <v>10</v>
      </c>
      <c r="F41" s="9"/>
      <c r="G41" s="9"/>
      <c r="I41" s="35" t="s">
        <v>6</v>
      </c>
      <c r="J41" s="27">
        <v>4</v>
      </c>
      <c r="K41" s="27">
        <v>2</v>
      </c>
      <c r="L41" s="27"/>
      <c r="M41" s="27">
        <v>19</v>
      </c>
      <c r="P41" s="40"/>
      <c r="Q41" s="38"/>
      <c r="R41" s="38"/>
      <c r="S41" s="38"/>
      <c r="T41" s="37"/>
      <c r="U41" s="37"/>
      <c r="V41" s="37"/>
      <c r="W41" s="37"/>
      <c r="X41" s="37"/>
    </row>
    <row r="42" spans="1:24" x14ac:dyDescent="0.25">
      <c r="A42" s="9"/>
      <c r="B42" s="9"/>
      <c r="C42" s="9"/>
      <c r="D42" s="9"/>
      <c r="E42" s="9" t="s">
        <v>11</v>
      </c>
      <c r="F42" s="9"/>
      <c r="G42" s="9"/>
      <c r="I42" s="34" t="s">
        <v>21</v>
      </c>
      <c r="J42" s="28">
        <v>2</v>
      </c>
      <c r="K42" s="28">
        <v>4</v>
      </c>
      <c r="L42" s="28">
        <v>19</v>
      </c>
      <c r="M42" s="28"/>
      <c r="P42" s="37"/>
      <c r="Q42" s="37"/>
      <c r="R42" s="37"/>
      <c r="S42" s="37"/>
      <c r="T42" s="37"/>
      <c r="U42" s="37"/>
      <c r="V42" s="37"/>
      <c r="W42" s="37"/>
      <c r="X42" s="37"/>
    </row>
    <row r="43" spans="1:24" x14ac:dyDescent="0.25">
      <c r="A43" s="9"/>
      <c r="B43" s="9"/>
      <c r="C43" s="9"/>
      <c r="D43" s="9"/>
      <c r="E43" s="9" t="s">
        <v>12</v>
      </c>
      <c r="F43" s="9"/>
      <c r="G43" s="9"/>
    </row>
    <row r="44" spans="1:24" x14ac:dyDescent="0.25">
      <c r="A44" s="9"/>
      <c r="B44" s="9"/>
      <c r="C44" s="9"/>
      <c r="D44" s="9"/>
      <c r="E44" s="9" t="s">
        <v>13</v>
      </c>
      <c r="F44" s="9"/>
      <c r="G44" s="9"/>
      <c r="I44" t="s">
        <v>95</v>
      </c>
    </row>
    <row r="45" spans="1:24" x14ac:dyDescent="0.25">
      <c r="A45" s="9"/>
      <c r="B45" s="9"/>
      <c r="C45" s="9"/>
      <c r="D45" s="9"/>
      <c r="E45" s="9" t="s">
        <v>16</v>
      </c>
      <c r="F45" s="9"/>
      <c r="G45" s="9"/>
    </row>
    <row r="46" spans="1:24" x14ac:dyDescent="0.25">
      <c r="A46" s="9"/>
      <c r="B46" s="9"/>
      <c r="C46" s="9"/>
      <c r="D46" s="9"/>
      <c r="E46" s="9" t="s">
        <v>18</v>
      </c>
      <c r="F46" s="9"/>
      <c r="G46" s="9"/>
      <c r="I46" t="s">
        <v>21</v>
      </c>
      <c r="J46" s="20">
        <v>32</v>
      </c>
      <c r="K46" s="20" t="s">
        <v>15</v>
      </c>
      <c r="L46" s="20" t="s">
        <v>17</v>
      </c>
      <c r="M46" s="20" t="s">
        <v>6</v>
      </c>
    </row>
    <row r="47" spans="1:24" x14ac:dyDescent="0.25">
      <c r="A47" s="9"/>
      <c r="B47" s="9"/>
      <c r="C47" s="9"/>
      <c r="D47" s="9"/>
      <c r="E47" s="9" t="s">
        <v>19</v>
      </c>
      <c r="F47" s="9"/>
      <c r="G47" s="9"/>
      <c r="K47" s="20">
        <v>31</v>
      </c>
      <c r="L47" s="20">
        <v>16</v>
      </c>
      <c r="M47" s="20">
        <v>6</v>
      </c>
    </row>
    <row r="48" spans="1:24" x14ac:dyDescent="0.25">
      <c r="A48" s="8">
        <v>27</v>
      </c>
      <c r="B48" s="8" t="s">
        <v>31</v>
      </c>
      <c r="C48" s="9" t="s">
        <v>17</v>
      </c>
      <c r="D48" s="9" t="s">
        <v>15</v>
      </c>
      <c r="E48" s="9" t="s">
        <v>7</v>
      </c>
      <c r="F48" s="9" t="s">
        <v>16</v>
      </c>
      <c r="G48" s="9" t="s">
        <v>22</v>
      </c>
      <c r="H48" s="22">
        <v>6</v>
      </c>
    </row>
    <row r="49" spans="1:13" x14ac:dyDescent="0.25">
      <c r="A49" s="9"/>
      <c r="B49" s="9"/>
      <c r="C49" s="9" t="s">
        <v>6</v>
      </c>
      <c r="D49" s="9"/>
      <c r="E49" s="9" t="s">
        <v>8</v>
      </c>
      <c r="F49" s="9" t="s">
        <v>18</v>
      </c>
      <c r="G49" s="9"/>
      <c r="I49" t="s">
        <v>94</v>
      </c>
    </row>
    <row r="50" spans="1:13" x14ac:dyDescent="0.25">
      <c r="A50" s="9"/>
      <c r="B50" s="9"/>
      <c r="C50" s="9" t="s">
        <v>21</v>
      </c>
      <c r="D50" s="9"/>
      <c r="E50" s="9" t="s">
        <v>9</v>
      </c>
      <c r="F50" s="9" t="s">
        <v>19</v>
      </c>
      <c r="G50" s="9"/>
    </row>
    <row r="51" spans="1:13" x14ac:dyDescent="0.25">
      <c r="A51" s="9"/>
      <c r="B51" s="9"/>
      <c r="C51" s="9"/>
      <c r="D51" s="9"/>
      <c r="E51" s="9" t="s">
        <v>10</v>
      </c>
      <c r="F51" s="9" t="s">
        <v>20</v>
      </c>
      <c r="G51" s="9"/>
      <c r="I51" t="s">
        <v>21</v>
      </c>
      <c r="J51">
        <v>19</v>
      </c>
      <c r="K51" t="s">
        <v>15</v>
      </c>
      <c r="L51" t="s">
        <v>17</v>
      </c>
      <c r="M51" t="s">
        <v>6</v>
      </c>
    </row>
    <row r="52" spans="1:13" x14ac:dyDescent="0.25">
      <c r="A52" s="9"/>
      <c r="B52" s="9"/>
      <c r="C52" s="9"/>
      <c r="D52" s="9"/>
      <c r="E52" s="9" t="s">
        <v>11</v>
      </c>
      <c r="F52" s="9"/>
      <c r="G52" s="9"/>
      <c r="K52">
        <v>8</v>
      </c>
      <c r="L52">
        <v>7</v>
      </c>
      <c r="M52">
        <v>11</v>
      </c>
    </row>
    <row r="53" spans="1:13" x14ac:dyDescent="0.25">
      <c r="A53" s="9"/>
      <c r="B53" s="9"/>
      <c r="C53" s="9"/>
      <c r="D53" s="9"/>
      <c r="E53" s="9" t="s">
        <v>12</v>
      </c>
      <c r="F53" s="9"/>
      <c r="G53" s="9"/>
    </row>
    <row r="54" spans="1:13" x14ac:dyDescent="0.25">
      <c r="A54" s="9"/>
      <c r="B54" s="9"/>
      <c r="C54" s="9"/>
      <c r="D54" s="9"/>
      <c r="E54" s="9" t="s">
        <v>13</v>
      </c>
      <c r="F54" s="9"/>
      <c r="G54" s="9"/>
      <c r="H54" s="22">
        <v>7</v>
      </c>
      <c r="I54" t="s">
        <v>96</v>
      </c>
    </row>
    <row r="55" spans="1:13" x14ac:dyDescent="0.25">
      <c r="A55" s="10">
        <v>28</v>
      </c>
      <c r="B55" s="10" t="s">
        <v>32</v>
      </c>
      <c r="C55" s="11" t="s">
        <v>15</v>
      </c>
      <c r="D55" s="11" t="s">
        <v>17</v>
      </c>
      <c r="E55" s="11" t="s">
        <v>16</v>
      </c>
      <c r="F55" s="11" t="s">
        <v>7</v>
      </c>
      <c r="G55" s="11" t="s">
        <v>14</v>
      </c>
    </row>
    <row r="56" spans="1:13" x14ac:dyDescent="0.25">
      <c r="A56" s="11"/>
      <c r="B56" s="11"/>
      <c r="C56" s="11"/>
      <c r="D56" s="11" t="s">
        <v>6</v>
      </c>
      <c r="E56" s="11" t="s">
        <v>11</v>
      </c>
      <c r="F56" s="11" t="s">
        <v>8</v>
      </c>
      <c r="G56" s="11"/>
      <c r="I56" t="s">
        <v>15</v>
      </c>
      <c r="J56" s="20">
        <v>9</v>
      </c>
      <c r="K56" s="20" t="s">
        <v>17</v>
      </c>
      <c r="L56" s="20" t="s">
        <v>6</v>
      </c>
      <c r="M56" s="20" t="s">
        <v>21</v>
      </c>
    </row>
    <row r="57" spans="1:13" x14ac:dyDescent="0.25">
      <c r="A57" s="11"/>
      <c r="B57" s="11"/>
      <c r="C57" s="11"/>
      <c r="D57" s="11" t="s">
        <v>21</v>
      </c>
      <c r="E57" s="11" t="s">
        <v>12</v>
      </c>
      <c r="F57" s="11" t="s">
        <v>9</v>
      </c>
      <c r="G57" s="11"/>
      <c r="K57" s="20">
        <v>3</v>
      </c>
      <c r="L57" s="20">
        <v>8</v>
      </c>
      <c r="M57" s="20">
        <v>8</v>
      </c>
    </row>
    <row r="58" spans="1:13" x14ac:dyDescent="0.25">
      <c r="A58" s="11"/>
      <c r="B58" s="11"/>
      <c r="C58" s="11"/>
      <c r="D58" s="11"/>
      <c r="E58" s="11" t="s">
        <v>18</v>
      </c>
      <c r="F58" s="11" t="s">
        <v>10</v>
      </c>
      <c r="G58" s="11"/>
    </row>
    <row r="59" spans="1:13" x14ac:dyDescent="0.25">
      <c r="A59" s="11"/>
      <c r="B59" s="11"/>
      <c r="C59" s="11"/>
      <c r="D59" s="11"/>
      <c r="E59" s="11" t="s">
        <v>19</v>
      </c>
      <c r="F59" s="11" t="s">
        <v>13</v>
      </c>
      <c r="G59" s="11"/>
      <c r="I59" t="s">
        <v>97</v>
      </c>
    </row>
    <row r="60" spans="1:13" x14ac:dyDescent="0.25">
      <c r="A60" s="11"/>
      <c r="B60" s="11"/>
      <c r="C60" s="11"/>
      <c r="D60" s="11"/>
      <c r="E60" s="11" t="s">
        <v>20</v>
      </c>
      <c r="F60" s="11"/>
      <c r="G60" s="11"/>
    </row>
    <row r="61" spans="1:13" x14ac:dyDescent="0.25">
      <c r="A61" s="8">
        <v>30</v>
      </c>
      <c r="B61" s="8" t="s">
        <v>35</v>
      </c>
      <c r="C61" s="9" t="s">
        <v>6</v>
      </c>
      <c r="D61" s="9" t="s">
        <v>15</v>
      </c>
      <c r="E61" s="9" t="s">
        <v>16</v>
      </c>
      <c r="F61" s="9" t="s">
        <v>20</v>
      </c>
      <c r="G61" s="9" t="s">
        <v>22</v>
      </c>
      <c r="H61" s="22">
        <v>8</v>
      </c>
      <c r="I61" t="s">
        <v>15</v>
      </c>
      <c r="J61">
        <v>42</v>
      </c>
      <c r="K61" t="s">
        <v>17</v>
      </c>
      <c r="L61" t="s">
        <v>6</v>
      </c>
      <c r="M61" t="s">
        <v>21</v>
      </c>
    </row>
    <row r="62" spans="1:13" x14ac:dyDescent="0.25">
      <c r="A62" s="9"/>
      <c r="B62" s="9"/>
      <c r="C62" s="9"/>
      <c r="D62" s="9" t="s">
        <v>17</v>
      </c>
      <c r="E62" s="9" t="s">
        <v>6</v>
      </c>
      <c r="F62" s="9"/>
      <c r="G62" s="9"/>
      <c r="K62">
        <v>17</v>
      </c>
      <c r="L62">
        <v>36</v>
      </c>
      <c r="M62">
        <v>31</v>
      </c>
    </row>
    <row r="63" spans="1:13" x14ac:dyDescent="0.25">
      <c r="A63" s="9"/>
      <c r="B63" s="9"/>
      <c r="C63" s="9"/>
      <c r="D63" s="9" t="s">
        <v>21</v>
      </c>
      <c r="E63" s="9" t="s">
        <v>7</v>
      </c>
      <c r="F63" s="9"/>
      <c r="G63" s="9"/>
    </row>
    <row r="64" spans="1:13" x14ac:dyDescent="0.25">
      <c r="A64" s="9"/>
      <c r="B64" s="9"/>
      <c r="C64" s="9"/>
      <c r="D64" s="9"/>
      <c r="E64" s="9" t="s">
        <v>8</v>
      </c>
      <c r="F64" s="9"/>
      <c r="G64" s="9"/>
    </row>
    <row r="65" spans="1:19" x14ac:dyDescent="0.25">
      <c r="A65" s="9"/>
      <c r="B65" s="9"/>
      <c r="C65" s="9"/>
      <c r="D65" s="9"/>
      <c r="E65" s="9" t="s">
        <v>9</v>
      </c>
      <c r="F65" s="9"/>
      <c r="G65" s="9"/>
      <c r="J65" s="2" t="s">
        <v>1</v>
      </c>
      <c r="K65" s="16" t="s">
        <v>2</v>
      </c>
      <c r="O65" s="2" t="s">
        <v>2</v>
      </c>
      <c r="P65" s="16" t="s">
        <v>1</v>
      </c>
    </row>
    <row r="66" spans="1:19" x14ac:dyDescent="0.25">
      <c r="A66" s="9"/>
      <c r="B66" s="9"/>
      <c r="C66" s="9"/>
      <c r="D66" s="9"/>
      <c r="E66" s="9" t="s">
        <v>10</v>
      </c>
      <c r="F66" s="9"/>
      <c r="G66" s="9"/>
      <c r="J66" s="44"/>
      <c r="K66" s="44" t="s">
        <v>15</v>
      </c>
      <c r="L66" s="44" t="s">
        <v>17</v>
      </c>
      <c r="M66" s="44" t="s">
        <v>6</v>
      </c>
      <c r="N66" s="44" t="s">
        <v>21</v>
      </c>
      <c r="O66" s="44"/>
      <c r="P66" s="20" t="s">
        <v>15</v>
      </c>
      <c r="Q66" s="20" t="s">
        <v>17</v>
      </c>
      <c r="R66" s="20" t="s">
        <v>6</v>
      </c>
      <c r="S66" s="20" t="s">
        <v>21</v>
      </c>
    </row>
    <row r="67" spans="1:19" x14ac:dyDescent="0.25">
      <c r="A67" s="9"/>
      <c r="B67" s="9"/>
      <c r="C67" s="9"/>
      <c r="D67" s="9"/>
      <c r="E67" s="9" t="s">
        <v>11</v>
      </c>
      <c r="F67" s="9"/>
      <c r="G67" s="9"/>
      <c r="I67" t="s">
        <v>15</v>
      </c>
      <c r="J67" s="45">
        <v>9</v>
      </c>
      <c r="K67" s="44"/>
      <c r="L67" s="44">
        <v>3</v>
      </c>
      <c r="M67" s="44">
        <v>8</v>
      </c>
      <c r="N67" s="44">
        <v>8</v>
      </c>
      <c r="O67" s="45">
        <v>42</v>
      </c>
      <c r="P67" s="43"/>
      <c r="Q67" s="20">
        <v>17</v>
      </c>
      <c r="R67" s="20">
        <v>36</v>
      </c>
      <c r="S67" s="20">
        <v>31</v>
      </c>
    </row>
    <row r="68" spans="1:19" x14ac:dyDescent="0.25">
      <c r="A68" s="9"/>
      <c r="B68" s="9"/>
      <c r="C68" s="9"/>
      <c r="D68" s="9"/>
      <c r="E68" s="9" t="s">
        <v>12</v>
      </c>
      <c r="F68" s="9"/>
      <c r="G68" s="9"/>
      <c r="I68" t="s">
        <v>17</v>
      </c>
      <c r="J68" s="45">
        <v>24</v>
      </c>
      <c r="K68" s="44">
        <v>17</v>
      </c>
      <c r="L68" s="44"/>
      <c r="M68" s="44">
        <v>6</v>
      </c>
      <c r="N68" s="44">
        <v>7</v>
      </c>
      <c r="O68" s="45">
        <v>27</v>
      </c>
      <c r="P68" s="20">
        <v>3</v>
      </c>
      <c r="Q68" s="20"/>
      <c r="R68" s="20">
        <v>22</v>
      </c>
      <c r="S68" s="20">
        <v>16</v>
      </c>
    </row>
    <row r="69" spans="1:19" x14ac:dyDescent="0.25">
      <c r="A69" s="9"/>
      <c r="B69" s="9"/>
      <c r="C69" s="9"/>
      <c r="D69" s="9"/>
      <c r="E69" s="9" t="s">
        <v>18</v>
      </c>
      <c r="F69" s="9"/>
      <c r="G69" s="9"/>
      <c r="I69" t="s">
        <v>6</v>
      </c>
      <c r="J69" s="45">
        <v>37</v>
      </c>
      <c r="K69" s="44">
        <v>35</v>
      </c>
      <c r="L69" s="44">
        <v>22</v>
      </c>
      <c r="M69" s="44"/>
      <c r="N69" s="44">
        <v>11</v>
      </c>
      <c r="O69" s="45">
        <v>14</v>
      </c>
      <c r="P69" s="20">
        <v>8</v>
      </c>
      <c r="Q69" s="20">
        <v>8</v>
      </c>
      <c r="R69" s="20"/>
      <c r="S69" s="20">
        <v>5</v>
      </c>
    </row>
    <row r="70" spans="1:19" x14ac:dyDescent="0.25">
      <c r="A70" s="9"/>
      <c r="B70" s="9"/>
      <c r="C70" s="9"/>
      <c r="D70" s="9"/>
      <c r="E70" s="9" t="s">
        <v>19</v>
      </c>
      <c r="F70" s="9"/>
      <c r="G70" s="9"/>
      <c r="I70" t="s">
        <v>21</v>
      </c>
      <c r="J70" s="45">
        <v>32</v>
      </c>
      <c r="K70" s="44">
        <v>31</v>
      </c>
      <c r="L70" s="44">
        <v>16</v>
      </c>
      <c r="M70" s="44">
        <v>6</v>
      </c>
      <c r="N70" s="44"/>
      <c r="O70" s="45">
        <v>19</v>
      </c>
      <c r="P70" s="20">
        <v>8</v>
      </c>
      <c r="Q70" s="20">
        <v>7</v>
      </c>
      <c r="R70" s="20">
        <v>11</v>
      </c>
      <c r="S70" s="20"/>
    </row>
    <row r="71" spans="1:19" x14ac:dyDescent="0.25">
      <c r="A71" s="9"/>
      <c r="B71" s="9"/>
      <c r="C71" s="9"/>
      <c r="D71" s="9"/>
      <c r="E71" s="9" t="s">
        <v>13</v>
      </c>
      <c r="F71" s="9"/>
      <c r="G71" s="9"/>
    </row>
    <row r="72" spans="1:19" x14ac:dyDescent="0.25">
      <c r="A72" s="8">
        <v>41</v>
      </c>
      <c r="B72" s="8" t="s">
        <v>36</v>
      </c>
      <c r="C72" s="9" t="s">
        <v>6</v>
      </c>
      <c r="D72" s="9" t="s">
        <v>15</v>
      </c>
      <c r="E72" s="9" t="s">
        <v>7</v>
      </c>
      <c r="F72" s="9" t="s">
        <v>16</v>
      </c>
      <c r="G72" s="9" t="s">
        <v>14</v>
      </c>
      <c r="H72" s="22">
        <v>9</v>
      </c>
    </row>
    <row r="73" spans="1:19" x14ac:dyDescent="0.25">
      <c r="A73" s="9"/>
      <c r="B73" s="9"/>
      <c r="C73" s="9" t="s">
        <v>21</v>
      </c>
      <c r="D73" s="9" t="s">
        <v>17</v>
      </c>
      <c r="E73" s="9" t="s">
        <v>8</v>
      </c>
      <c r="F73" s="9" t="s">
        <v>17</v>
      </c>
      <c r="G73" s="9"/>
    </row>
    <row r="74" spans="1:19" x14ac:dyDescent="0.25">
      <c r="A74" s="9"/>
      <c r="B74" s="9"/>
      <c r="C74" s="9"/>
      <c r="D74" s="9"/>
      <c r="E74" s="9" t="s">
        <v>9</v>
      </c>
      <c r="F74" s="9" t="s">
        <v>18</v>
      </c>
      <c r="G74" s="9"/>
    </row>
    <row r="75" spans="1:19" x14ac:dyDescent="0.25">
      <c r="A75" s="9"/>
      <c r="B75" s="9"/>
      <c r="C75" s="9"/>
      <c r="D75" s="9"/>
      <c r="E75" s="9" t="s">
        <v>10</v>
      </c>
      <c r="F75" s="9" t="s">
        <v>19</v>
      </c>
      <c r="G75" s="9"/>
    </row>
    <row r="76" spans="1:19" x14ac:dyDescent="0.25">
      <c r="A76" s="9"/>
      <c r="B76" s="9"/>
      <c r="C76" s="9"/>
      <c r="D76" s="9"/>
      <c r="E76" s="9" t="s">
        <v>11</v>
      </c>
      <c r="F76" s="9" t="s">
        <v>20</v>
      </c>
      <c r="G76" s="9"/>
    </row>
    <row r="77" spans="1:19" x14ac:dyDescent="0.25">
      <c r="A77" s="9"/>
      <c r="B77" s="9"/>
      <c r="C77" s="9"/>
      <c r="D77" s="9"/>
      <c r="E77" s="9" t="s">
        <v>12</v>
      </c>
      <c r="F77" s="9"/>
      <c r="G77" s="9"/>
    </row>
    <row r="78" spans="1:19" x14ac:dyDescent="0.25">
      <c r="A78" s="9"/>
      <c r="B78" s="9"/>
      <c r="C78" s="9"/>
      <c r="D78" s="9"/>
      <c r="E78" s="9" t="s">
        <v>13</v>
      </c>
      <c r="F78" s="9"/>
      <c r="G78" s="9"/>
    </row>
    <row r="79" spans="1:19" x14ac:dyDescent="0.25">
      <c r="A79" s="8">
        <v>44</v>
      </c>
      <c r="B79" s="8" t="s">
        <v>37</v>
      </c>
      <c r="C79" s="9" t="s">
        <v>15</v>
      </c>
      <c r="D79" s="9" t="s">
        <v>17</v>
      </c>
      <c r="E79" s="9" t="s">
        <v>16</v>
      </c>
      <c r="F79" s="9" t="s">
        <v>7</v>
      </c>
      <c r="G79" s="9" t="s">
        <v>14</v>
      </c>
      <c r="H79" s="22">
        <v>10</v>
      </c>
    </row>
    <row r="80" spans="1:19" x14ac:dyDescent="0.25">
      <c r="A80" s="9"/>
      <c r="B80" s="9"/>
      <c r="C80" s="9"/>
      <c r="D80" s="9" t="s">
        <v>6</v>
      </c>
      <c r="E80" s="9" t="s">
        <v>20</v>
      </c>
      <c r="F80" s="9" t="s">
        <v>8</v>
      </c>
      <c r="G80" s="9"/>
    </row>
    <row r="81" spans="1:8" x14ac:dyDescent="0.25">
      <c r="A81" s="9"/>
      <c r="B81" s="9"/>
      <c r="C81" s="9"/>
      <c r="D81" s="9" t="s">
        <v>21</v>
      </c>
      <c r="E81" s="9"/>
      <c r="F81" s="9" t="s">
        <v>9</v>
      </c>
      <c r="G81" s="9"/>
    </row>
    <row r="82" spans="1:8" x14ac:dyDescent="0.25">
      <c r="A82" s="9"/>
      <c r="B82" s="9"/>
      <c r="C82" s="9"/>
      <c r="D82" s="9"/>
      <c r="E82" s="9"/>
      <c r="F82" s="9" t="s">
        <v>10</v>
      </c>
      <c r="G82" s="9"/>
    </row>
    <row r="83" spans="1:8" x14ac:dyDescent="0.25">
      <c r="A83" s="9"/>
      <c r="B83" s="9"/>
      <c r="C83" s="9"/>
      <c r="D83" s="9"/>
      <c r="E83" s="9"/>
      <c r="F83" s="9" t="s">
        <v>11</v>
      </c>
      <c r="G83" s="9"/>
    </row>
    <row r="84" spans="1:8" x14ac:dyDescent="0.25">
      <c r="A84" s="9"/>
      <c r="B84" s="9"/>
      <c r="C84" s="9"/>
      <c r="D84" s="9"/>
      <c r="E84" s="9"/>
      <c r="F84" s="9" t="s">
        <v>12</v>
      </c>
      <c r="G84" s="9"/>
    </row>
    <row r="85" spans="1:8" x14ac:dyDescent="0.25">
      <c r="A85" s="9"/>
      <c r="B85" s="9"/>
      <c r="C85" s="9"/>
      <c r="D85" s="9"/>
      <c r="E85" s="9"/>
      <c r="F85" s="9" t="s">
        <v>18</v>
      </c>
      <c r="G85" s="9"/>
    </row>
    <row r="86" spans="1:8" x14ac:dyDescent="0.25">
      <c r="A86" s="9"/>
      <c r="B86" s="9"/>
      <c r="C86" s="9"/>
      <c r="D86" s="9"/>
      <c r="E86" s="9"/>
      <c r="F86" s="9" t="s">
        <v>19</v>
      </c>
      <c r="G86" s="9"/>
    </row>
    <row r="87" spans="1:8" x14ac:dyDescent="0.25">
      <c r="A87" s="9"/>
      <c r="B87" s="9"/>
      <c r="C87" s="9"/>
      <c r="D87" s="9"/>
      <c r="E87" s="9"/>
      <c r="F87" s="9" t="s">
        <v>13</v>
      </c>
      <c r="G87" s="9"/>
    </row>
    <row r="88" spans="1:8" x14ac:dyDescent="0.25">
      <c r="A88" s="8">
        <v>47</v>
      </c>
      <c r="B88" s="8" t="s">
        <v>38</v>
      </c>
      <c r="C88" s="9" t="s">
        <v>6</v>
      </c>
      <c r="D88" s="9" t="s">
        <v>15</v>
      </c>
      <c r="E88" s="9" t="s">
        <v>20</v>
      </c>
      <c r="F88" s="9" t="s">
        <v>16</v>
      </c>
      <c r="G88" s="9" t="s">
        <v>14</v>
      </c>
      <c r="H88" s="22">
        <v>11</v>
      </c>
    </row>
    <row r="89" spans="1:8" x14ac:dyDescent="0.25">
      <c r="A89" s="9"/>
      <c r="B89" s="9"/>
      <c r="C89" s="9"/>
      <c r="D89" s="9" t="s">
        <v>17</v>
      </c>
      <c r="E89" s="9" t="s">
        <v>7</v>
      </c>
      <c r="F89" s="9" t="s">
        <v>8</v>
      </c>
      <c r="G89" s="9"/>
    </row>
    <row r="90" spans="1:8" x14ac:dyDescent="0.25">
      <c r="A90" s="9"/>
      <c r="B90" s="9"/>
      <c r="C90" s="9"/>
      <c r="D90" s="9" t="s">
        <v>21</v>
      </c>
      <c r="E90" s="9" t="s">
        <v>9</v>
      </c>
      <c r="F90" s="9" t="s">
        <v>11</v>
      </c>
      <c r="G90" s="9"/>
    </row>
    <row r="91" spans="1:8" x14ac:dyDescent="0.25">
      <c r="A91" s="9"/>
      <c r="B91" s="9"/>
      <c r="C91" s="9"/>
      <c r="D91" s="9"/>
      <c r="E91" s="9" t="s">
        <v>10</v>
      </c>
      <c r="F91" s="9" t="s">
        <v>18</v>
      </c>
      <c r="G91" s="9"/>
    </row>
    <row r="92" spans="1:8" x14ac:dyDescent="0.25">
      <c r="A92" s="9"/>
      <c r="B92" s="9"/>
      <c r="C92" s="9"/>
      <c r="D92" s="9"/>
      <c r="E92" s="9" t="s">
        <v>12</v>
      </c>
      <c r="F92" s="9" t="s">
        <v>19</v>
      </c>
      <c r="G92" s="9"/>
    </row>
    <row r="93" spans="1:8" x14ac:dyDescent="0.25">
      <c r="A93" s="9"/>
      <c r="B93" s="9"/>
      <c r="C93" s="9"/>
      <c r="D93" s="9"/>
      <c r="E93" s="9"/>
      <c r="F93" s="9" t="s">
        <v>13</v>
      </c>
      <c r="G93" s="9"/>
    </row>
    <row r="94" spans="1:8" x14ac:dyDescent="0.25">
      <c r="A94" s="9"/>
      <c r="B94" s="9"/>
      <c r="C94" s="9"/>
      <c r="D94" s="9"/>
      <c r="E94" s="9"/>
      <c r="F94" s="9" t="s">
        <v>20</v>
      </c>
      <c r="G94" s="9"/>
    </row>
    <row r="95" spans="1:8" x14ac:dyDescent="0.25">
      <c r="A95" s="12">
        <v>48</v>
      </c>
      <c r="B95" s="12" t="s">
        <v>39</v>
      </c>
      <c r="C95" s="13" t="s">
        <v>6</v>
      </c>
      <c r="D95" s="13" t="s">
        <v>15</v>
      </c>
      <c r="E95" s="13" t="s">
        <v>7</v>
      </c>
      <c r="F95" s="13" t="s">
        <v>16</v>
      </c>
      <c r="G95" s="13" t="s">
        <v>22</v>
      </c>
      <c r="H95" s="22">
        <v>12</v>
      </c>
    </row>
    <row r="96" spans="1:8" x14ac:dyDescent="0.25">
      <c r="A96" s="12"/>
      <c r="B96" s="12" t="s">
        <v>40</v>
      </c>
      <c r="C96" s="13" t="s">
        <v>21</v>
      </c>
      <c r="D96" s="13" t="s">
        <v>17</v>
      </c>
      <c r="E96" s="13" t="s">
        <v>8</v>
      </c>
      <c r="F96" s="13" t="s">
        <v>18</v>
      </c>
      <c r="G96" s="13"/>
    </row>
    <row r="97" spans="1:8" x14ac:dyDescent="0.25">
      <c r="A97" s="13"/>
      <c r="B97" s="13"/>
      <c r="C97" s="13"/>
      <c r="D97" s="13"/>
      <c r="E97" s="13" t="s">
        <v>9</v>
      </c>
      <c r="F97" s="13" t="s">
        <v>19</v>
      </c>
      <c r="G97" s="13"/>
    </row>
    <row r="98" spans="1:8" x14ac:dyDescent="0.25">
      <c r="A98" s="13"/>
      <c r="B98" s="13"/>
      <c r="C98" s="13"/>
      <c r="D98" s="13"/>
      <c r="E98" s="13" t="s">
        <v>10</v>
      </c>
      <c r="F98" s="13" t="s">
        <v>20</v>
      </c>
      <c r="G98" s="13"/>
    </row>
    <row r="99" spans="1:8" x14ac:dyDescent="0.25">
      <c r="A99" s="13"/>
      <c r="B99" s="13"/>
      <c r="C99" s="13"/>
      <c r="D99" s="13"/>
      <c r="E99" s="13" t="s">
        <v>11</v>
      </c>
      <c r="F99" s="13"/>
      <c r="G99" s="13"/>
    </row>
    <row r="100" spans="1:8" x14ac:dyDescent="0.25">
      <c r="A100" s="13"/>
      <c r="B100" s="13"/>
      <c r="C100" s="13"/>
      <c r="D100" s="13"/>
      <c r="E100" s="13" t="s">
        <v>12</v>
      </c>
      <c r="F100" s="13"/>
      <c r="G100" s="13"/>
    </row>
    <row r="101" spans="1:8" x14ac:dyDescent="0.25">
      <c r="A101" s="13"/>
      <c r="B101" s="13"/>
      <c r="C101" s="13"/>
      <c r="D101" s="13"/>
      <c r="E101" s="13" t="s">
        <v>13</v>
      </c>
      <c r="F101" s="13"/>
      <c r="G101" s="13"/>
    </row>
    <row r="102" spans="1:8" x14ac:dyDescent="0.25">
      <c r="A102" s="8">
        <v>50</v>
      </c>
      <c r="B102" s="8" t="s">
        <v>41</v>
      </c>
      <c r="C102" s="9" t="s">
        <v>6</v>
      </c>
      <c r="D102" s="9" t="s">
        <v>15</v>
      </c>
      <c r="E102" s="9" t="s">
        <v>7</v>
      </c>
      <c r="F102" s="9" t="s">
        <v>16</v>
      </c>
      <c r="G102" s="9" t="s">
        <v>14</v>
      </c>
      <c r="H102" s="22">
        <v>13</v>
      </c>
    </row>
    <row r="103" spans="1:8" x14ac:dyDescent="0.25">
      <c r="A103" s="9"/>
      <c r="B103" s="9"/>
      <c r="C103" s="9"/>
      <c r="D103" s="9" t="s">
        <v>17</v>
      </c>
      <c r="E103" s="9" t="s">
        <v>8</v>
      </c>
      <c r="F103" s="9" t="s">
        <v>18</v>
      </c>
      <c r="G103" s="9"/>
    </row>
    <row r="104" spans="1:8" x14ac:dyDescent="0.25">
      <c r="A104" s="9"/>
      <c r="B104" s="9"/>
      <c r="C104" s="9"/>
      <c r="D104" s="9" t="s">
        <v>21</v>
      </c>
      <c r="E104" s="9" t="s">
        <v>9</v>
      </c>
      <c r="F104" s="9" t="s">
        <v>19</v>
      </c>
      <c r="G104" s="9"/>
    </row>
    <row r="105" spans="1:8" x14ac:dyDescent="0.25">
      <c r="A105" s="9"/>
      <c r="B105" s="9"/>
      <c r="C105" s="9"/>
      <c r="D105" s="9"/>
      <c r="E105" s="9" t="s">
        <v>10</v>
      </c>
      <c r="F105" s="9" t="s">
        <v>13</v>
      </c>
      <c r="G105" s="9"/>
    </row>
    <row r="106" spans="1:8" x14ac:dyDescent="0.25">
      <c r="A106" s="9"/>
      <c r="B106" s="9"/>
      <c r="C106" s="9"/>
      <c r="D106" s="9"/>
      <c r="E106" s="9" t="s">
        <v>11</v>
      </c>
      <c r="F106" s="9" t="s">
        <v>20</v>
      </c>
      <c r="G106" s="9"/>
    </row>
    <row r="107" spans="1:8" x14ac:dyDescent="0.25">
      <c r="A107" s="9"/>
      <c r="B107" s="9"/>
      <c r="C107" s="9"/>
      <c r="D107" s="9"/>
      <c r="E107" s="9" t="s">
        <v>12</v>
      </c>
      <c r="F107" s="9"/>
      <c r="G107" s="9"/>
    </row>
    <row r="108" spans="1:8" x14ac:dyDescent="0.25">
      <c r="A108" s="14">
        <v>51</v>
      </c>
      <c r="B108" s="14" t="s">
        <v>42</v>
      </c>
      <c r="C108" s="15" t="s">
        <v>6</v>
      </c>
      <c r="D108" s="15" t="s">
        <v>15</v>
      </c>
      <c r="E108" s="15" t="s">
        <v>7</v>
      </c>
      <c r="F108" s="15" t="s">
        <v>16</v>
      </c>
      <c r="G108" s="15" t="s">
        <v>14</v>
      </c>
      <c r="H108" s="22">
        <v>14</v>
      </c>
    </row>
    <row r="109" spans="1:8" x14ac:dyDescent="0.25">
      <c r="A109" s="15"/>
      <c r="B109" s="15"/>
      <c r="C109" s="15" t="s">
        <v>21</v>
      </c>
      <c r="D109" s="15" t="s">
        <v>17</v>
      </c>
      <c r="E109" s="15" t="s">
        <v>8</v>
      </c>
      <c r="F109" s="15" t="s">
        <v>18</v>
      </c>
      <c r="G109" s="15"/>
    </row>
    <row r="110" spans="1:8" x14ac:dyDescent="0.25">
      <c r="A110" s="15"/>
      <c r="B110" s="15"/>
      <c r="C110" s="15"/>
      <c r="D110" s="15"/>
      <c r="E110" s="15" t="s">
        <v>9</v>
      </c>
      <c r="F110" s="15" t="s">
        <v>19</v>
      </c>
      <c r="G110" s="15"/>
    </row>
    <row r="111" spans="1:8" x14ac:dyDescent="0.25">
      <c r="A111" s="15"/>
      <c r="B111" s="15"/>
      <c r="C111" s="15"/>
      <c r="D111" s="15"/>
      <c r="E111" s="15" t="s">
        <v>10</v>
      </c>
      <c r="F111" s="15" t="s">
        <v>20</v>
      </c>
      <c r="G111" s="15"/>
    </row>
    <row r="112" spans="1:8" x14ac:dyDescent="0.25">
      <c r="A112" s="15"/>
      <c r="B112" s="15"/>
      <c r="C112" s="15"/>
      <c r="D112" s="15"/>
      <c r="E112" s="15" t="s">
        <v>11</v>
      </c>
      <c r="F112" s="15"/>
      <c r="G112" s="15"/>
    </row>
    <row r="113" spans="1:8" x14ac:dyDescent="0.25">
      <c r="A113" s="15"/>
      <c r="B113" s="15"/>
      <c r="C113" s="15"/>
      <c r="D113" s="15"/>
      <c r="E113" s="15" t="s">
        <v>12</v>
      </c>
      <c r="F113" s="15"/>
      <c r="G113" s="15"/>
    </row>
    <row r="114" spans="1:8" x14ac:dyDescent="0.25">
      <c r="A114" s="15"/>
      <c r="B114" s="15"/>
      <c r="C114" s="15"/>
      <c r="D114" s="15"/>
      <c r="E114" s="15" t="s">
        <v>13</v>
      </c>
      <c r="F114" s="15"/>
      <c r="G114" s="15"/>
    </row>
    <row r="115" spans="1:8" x14ac:dyDescent="0.25">
      <c r="A115" s="8">
        <v>54</v>
      </c>
      <c r="B115" s="8" t="s">
        <v>43</v>
      </c>
      <c r="C115" s="9" t="s">
        <v>6</v>
      </c>
      <c r="D115" s="9" t="s">
        <v>15</v>
      </c>
      <c r="E115" s="9" t="s">
        <v>7</v>
      </c>
      <c r="F115" s="9" t="s">
        <v>16</v>
      </c>
      <c r="G115" s="9" t="s">
        <v>14</v>
      </c>
      <c r="H115" s="22">
        <v>15</v>
      </c>
    </row>
    <row r="116" spans="1:8" x14ac:dyDescent="0.25">
      <c r="A116" s="9"/>
      <c r="B116" s="9"/>
      <c r="C116" s="9"/>
      <c r="D116" s="9" t="s">
        <v>17</v>
      </c>
      <c r="E116" s="9" t="s">
        <v>9</v>
      </c>
      <c r="F116" s="9" t="s">
        <v>8</v>
      </c>
      <c r="G116" s="9"/>
    </row>
    <row r="117" spans="1:8" x14ac:dyDescent="0.25">
      <c r="A117" s="9"/>
      <c r="B117" s="9"/>
      <c r="C117" s="9"/>
      <c r="D117" s="9" t="s">
        <v>21</v>
      </c>
      <c r="E117" s="9" t="s">
        <v>10</v>
      </c>
      <c r="F117" s="9" t="s">
        <v>18</v>
      </c>
      <c r="G117" s="9"/>
    </row>
    <row r="118" spans="1:8" x14ac:dyDescent="0.25">
      <c r="A118" s="9"/>
      <c r="B118" s="9"/>
      <c r="C118" s="9"/>
      <c r="D118" s="9"/>
      <c r="E118" s="9" t="s">
        <v>11</v>
      </c>
      <c r="F118" s="9" t="s">
        <v>19</v>
      </c>
      <c r="G118" s="9"/>
    </row>
    <row r="119" spans="1:8" x14ac:dyDescent="0.25">
      <c r="A119" s="9"/>
      <c r="B119" s="9"/>
      <c r="C119" s="9"/>
      <c r="D119" s="9"/>
      <c r="E119" s="9" t="s">
        <v>12</v>
      </c>
      <c r="F119" s="9" t="s">
        <v>20</v>
      </c>
      <c r="G119" s="9"/>
    </row>
    <row r="120" spans="1:8" x14ac:dyDescent="0.25">
      <c r="A120" s="9"/>
      <c r="B120" s="9"/>
      <c r="C120" s="9"/>
      <c r="D120" s="9"/>
      <c r="E120" s="9" t="s">
        <v>13</v>
      </c>
      <c r="F120" s="9"/>
      <c r="G120" s="9"/>
    </row>
    <row r="121" spans="1:8" x14ac:dyDescent="0.25">
      <c r="A121" s="8">
        <v>58</v>
      </c>
      <c r="B121" s="8" t="s">
        <v>44</v>
      </c>
      <c r="C121" s="9" t="s">
        <v>17</v>
      </c>
      <c r="D121" s="9" t="s">
        <v>15</v>
      </c>
      <c r="E121" s="9" t="s">
        <v>7</v>
      </c>
      <c r="F121" s="9" t="s">
        <v>16</v>
      </c>
      <c r="G121" s="9" t="s">
        <v>22</v>
      </c>
      <c r="H121" s="22">
        <v>16</v>
      </c>
    </row>
    <row r="122" spans="1:8" x14ac:dyDescent="0.25">
      <c r="A122" s="9"/>
      <c r="B122" s="9"/>
      <c r="C122" s="9" t="s">
        <v>6</v>
      </c>
      <c r="D122" s="9"/>
      <c r="E122" s="9" t="s">
        <v>8</v>
      </c>
      <c r="F122" s="9" t="s">
        <v>18</v>
      </c>
      <c r="G122" s="9"/>
    </row>
    <row r="123" spans="1:8" x14ac:dyDescent="0.25">
      <c r="A123" s="9"/>
      <c r="B123" s="9"/>
      <c r="C123" s="9" t="s">
        <v>21</v>
      </c>
      <c r="D123" s="9"/>
      <c r="E123" s="9" t="s">
        <v>9</v>
      </c>
      <c r="F123" s="9" t="s">
        <v>19</v>
      </c>
      <c r="G123" s="9"/>
    </row>
    <row r="124" spans="1:8" x14ac:dyDescent="0.25">
      <c r="A124" s="9"/>
      <c r="B124" s="9"/>
      <c r="C124" s="9"/>
      <c r="D124" s="9"/>
      <c r="E124" s="9" t="s">
        <v>10</v>
      </c>
      <c r="F124" s="9" t="s">
        <v>20</v>
      </c>
      <c r="G124" s="9"/>
    </row>
    <row r="125" spans="1:8" x14ac:dyDescent="0.25">
      <c r="A125" s="9"/>
      <c r="B125" s="9"/>
      <c r="C125" s="9"/>
      <c r="D125" s="9"/>
      <c r="E125" s="9" t="s">
        <v>11</v>
      </c>
      <c r="F125" s="9"/>
      <c r="G125" s="9"/>
    </row>
    <row r="126" spans="1:8" x14ac:dyDescent="0.25">
      <c r="A126" s="9"/>
      <c r="B126" s="9"/>
      <c r="C126" s="9"/>
      <c r="D126" s="9"/>
      <c r="E126" s="9" t="s">
        <v>12</v>
      </c>
      <c r="F126" s="9"/>
      <c r="G126" s="9"/>
    </row>
    <row r="127" spans="1:8" x14ac:dyDescent="0.25">
      <c r="A127" s="9"/>
      <c r="B127" s="9"/>
      <c r="C127" s="9"/>
      <c r="D127" s="9"/>
      <c r="E127" s="9" t="s">
        <v>13</v>
      </c>
      <c r="F127" s="9"/>
      <c r="G127" s="9"/>
    </row>
    <row r="128" spans="1:8" x14ac:dyDescent="0.25">
      <c r="A128" s="8">
        <v>60</v>
      </c>
      <c r="B128" s="8" t="s">
        <v>45</v>
      </c>
      <c r="C128" s="9" t="s">
        <v>15</v>
      </c>
      <c r="D128" s="9" t="s">
        <v>6</v>
      </c>
      <c r="E128" s="9" t="s">
        <v>13</v>
      </c>
      <c r="F128" s="9" t="s">
        <v>16</v>
      </c>
      <c r="G128" s="9" t="s">
        <v>14</v>
      </c>
      <c r="H128" s="22">
        <v>17</v>
      </c>
    </row>
    <row r="129" spans="1:8" x14ac:dyDescent="0.25">
      <c r="A129" s="9"/>
      <c r="B129" s="9"/>
      <c r="C129" s="9" t="s">
        <v>17</v>
      </c>
      <c r="D129" s="9"/>
      <c r="E129" s="9" t="s">
        <v>20</v>
      </c>
      <c r="F129" s="9" t="s">
        <v>7</v>
      </c>
      <c r="G129" s="9"/>
    </row>
    <row r="130" spans="1:8" x14ac:dyDescent="0.25">
      <c r="A130" s="9"/>
      <c r="B130" s="9"/>
      <c r="C130" s="9" t="s">
        <v>21</v>
      </c>
      <c r="D130" s="9"/>
      <c r="E130" s="9"/>
      <c r="F130" s="9" t="s">
        <v>8</v>
      </c>
      <c r="G130" s="9"/>
    </row>
    <row r="131" spans="1:8" x14ac:dyDescent="0.25">
      <c r="A131" s="9"/>
      <c r="B131" s="9"/>
      <c r="C131" s="9"/>
      <c r="D131" s="9"/>
      <c r="E131" s="9"/>
      <c r="F131" s="9" t="s">
        <v>9</v>
      </c>
      <c r="G131" s="9"/>
    </row>
    <row r="132" spans="1:8" x14ac:dyDescent="0.25">
      <c r="A132" s="9"/>
      <c r="B132" s="9"/>
      <c r="C132" s="9"/>
      <c r="D132" s="9"/>
      <c r="E132" s="9"/>
      <c r="F132" s="9" t="s">
        <v>10</v>
      </c>
      <c r="G132" s="9"/>
    </row>
    <row r="133" spans="1:8" x14ac:dyDescent="0.25">
      <c r="A133" s="9"/>
      <c r="B133" s="9"/>
      <c r="C133" s="9"/>
      <c r="D133" s="9"/>
      <c r="E133" s="9"/>
      <c r="F133" s="9" t="s">
        <v>11</v>
      </c>
      <c r="G133" s="9"/>
    </row>
    <row r="134" spans="1:8" x14ac:dyDescent="0.25">
      <c r="A134" s="9"/>
      <c r="B134" s="9"/>
      <c r="C134" s="9"/>
      <c r="D134" s="9"/>
      <c r="E134" s="9"/>
      <c r="F134" s="9" t="s">
        <v>12</v>
      </c>
      <c r="G134" s="9"/>
    </row>
    <row r="135" spans="1:8" x14ac:dyDescent="0.25">
      <c r="A135" s="9"/>
      <c r="B135" s="9"/>
      <c r="C135" s="9"/>
      <c r="D135" s="9"/>
      <c r="E135" s="9"/>
      <c r="F135" s="9" t="s">
        <v>18</v>
      </c>
      <c r="G135" s="9"/>
    </row>
    <row r="136" spans="1:8" x14ac:dyDescent="0.25">
      <c r="A136" s="9"/>
      <c r="B136" s="9"/>
      <c r="C136" s="9"/>
      <c r="D136" s="9"/>
      <c r="E136" s="9"/>
      <c r="F136" s="9" t="s">
        <v>19</v>
      </c>
      <c r="G136" s="9"/>
    </row>
    <row r="137" spans="1:8" x14ac:dyDescent="0.25">
      <c r="A137" s="8">
        <v>62</v>
      </c>
      <c r="B137" s="8" t="s">
        <v>46</v>
      </c>
      <c r="C137" s="9" t="s">
        <v>17</v>
      </c>
      <c r="D137" s="9" t="s">
        <v>15</v>
      </c>
      <c r="E137" s="9" t="s">
        <v>7</v>
      </c>
      <c r="F137" s="9" t="s">
        <v>16</v>
      </c>
      <c r="G137" s="9" t="s">
        <v>22</v>
      </c>
      <c r="H137" s="22">
        <v>18</v>
      </c>
    </row>
    <row r="138" spans="1:8" x14ac:dyDescent="0.25">
      <c r="A138" s="9"/>
      <c r="B138" s="9"/>
      <c r="C138" s="9" t="s">
        <v>6</v>
      </c>
      <c r="D138" s="9"/>
      <c r="E138" s="9" t="s">
        <v>8</v>
      </c>
      <c r="F138" s="9" t="s">
        <v>12</v>
      </c>
      <c r="G138" s="9"/>
    </row>
    <row r="139" spans="1:8" x14ac:dyDescent="0.25">
      <c r="A139" s="9"/>
      <c r="B139" s="9"/>
      <c r="C139" s="9" t="s">
        <v>21</v>
      </c>
      <c r="D139" s="9"/>
      <c r="E139" s="9" t="s">
        <v>9</v>
      </c>
      <c r="F139" s="9" t="s">
        <v>19</v>
      </c>
      <c r="G139" s="9"/>
    </row>
    <row r="140" spans="1:8" x14ac:dyDescent="0.25">
      <c r="A140" s="9"/>
      <c r="B140" s="9"/>
      <c r="C140" s="9"/>
      <c r="D140" s="9"/>
      <c r="E140" s="9" t="s">
        <v>10</v>
      </c>
      <c r="F140" s="9" t="s">
        <v>20</v>
      </c>
      <c r="G140" s="9"/>
    </row>
    <row r="141" spans="1:8" x14ac:dyDescent="0.25">
      <c r="A141" s="9"/>
      <c r="B141" s="9"/>
      <c r="C141" s="9"/>
      <c r="D141" s="9"/>
      <c r="E141" s="9" t="s">
        <v>11</v>
      </c>
      <c r="F141" s="9"/>
      <c r="G141" s="9"/>
    </row>
    <row r="142" spans="1:8" x14ac:dyDescent="0.25">
      <c r="A142" s="9"/>
      <c r="B142" s="9"/>
      <c r="C142" s="9"/>
      <c r="D142" s="9"/>
      <c r="E142" s="9" t="s">
        <v>18</v>
      </c>
      <c r="F142" s="9"/>
      <c r="G142" s="9"/>
    </row>
    <row r="143" spans="1:8" x14ac:dyDescent="0.25">
      <c r="A143" s="9"/>
      <c r="B143" s="9"/>
      <c r="C143" s="9"/>
      <c r="D143" s="9"/>
      <c r="E143" s="9" t="s">
        <v>13</v>
      </c>
      <c r="F143" s="9"/>
      <c r="G143" s="9"/>
    </row>
    <row r="144" spans="1:8" ht="13.5" customHeight="1" x14ac:dyDescent="0.25">
      <c r="A144" s="8">
        <v>79</v>
      </c>
      <c r="B144" s="8" t="s">
        <v>47</v>
      </c>
      <c r="C144" s="9" t="s">
        <v>17</v>
      </c>
      <c r="D144" s="9" t="s">
        <v>15</v>
      </c>
      <c r="E144" s="9" t="s">
        <v>16</v>
      </c>
      <c r="F144" s="9" t="s">
        <v>19</v>
      </c>
      <c r="G144" s="9" t="s">
        <v>22</v>
      </c>
      <c r="H144" s="22">
        <v>19</v>
      </c>
    </row>
    <row r="145" spans="1:8" ht="13.5" customHeight="1" x14ac:dyDescent="0.25">
      <c r="A145" s="9"/>
      <c r="B145" s="9"/>
      <c r="C145" s="9" t="s">
        <v>6</v>
      </c>
      <c r="D145" s="9"/>
      <c r="E145" s="9" t="s">
        <v>7</v>
      </c>
      <c r="F145" s="9" t="s">
        <v>20</v>
      </c>
      <c r="G145" s="9"/>
    </row>
    <row r="146" spans="1:8" ht="13.5" customHeight="1" x14ac:dyDescent="0.25">
      <c r="A146" s="9"/>
      <c r="B146" s="9"/>
      <c r="C146" s="9" t="s">
        <v>21</v>
      </c>
      <c r="D146" s="9"/>
      <c r="E146" s="9" t="s">
        <v>8</v>
      </c>
      <c r="F146" s="9"/>
      <c r="G146" s="9"/>
    </row>
    <row r="147" spans="1:8" ht="13.5" customHeight="1" x14ac:dyDescent="0.25">
      <c r="A147" s="9"/>
      <c r="B147" s="9"/>
      <c r="C147" s="9"/>
      <c r="D147" s="9"/>
      <c r="E147" s="9" t="s">
        <v>9</v>
      </c>
      <c r="F147" s="9"/>
      <c r="G147" s="9"/>
    </row>
    <row r="148" spans="1:8" ht="13.5" customHeight="1" x14ac:dyDescent="0.25">
      <c r="A148" s="9"/>
      <c r="B148" s="9"/>
      <c r="C148" s="9"/>
      <c r="D148" s="9"/>
      <c r="E148" s="9" t="s">
        <v>10</v>
      </c>
      <c r="F148" s="9"/>
      <c r="G148" s="9"/>
    </row>
    <row r="149" spans="1:8" ht="13.5" customHeight="1" x14ac:dyDescent="0.25">
      <c r="A149" s="9"/>
      <c r="B149" s="9"/>
      <c r="C149" s="9"/>
      <c r="D149" s="9"/>
      <c r="E149" s="9" t="s">
        <v>11</v>
      </c>
      <c r="F149" s="9"/>
      <c r="G149" s="9"/>
    </row>
    <row r="150" spans="1:8" ht="13.5" customHeight="1" x14ac:dyDescent="0.25">
      <c r="A150" s="9"/>
      <c r="B150" s="9"/>
      <c r="C150" s="9"/>
      <c r="D150" s="9"/>
      <c r="E150" s="9" t="s">
        <v>12</v>
      </c>
      <c r="F150" s="9"/>
      <c r="G150" s="9"/>
    </row>
    <row r="151" spans="1:8" ht="13.5" customHeight="1" x14ac:dyDescent="0.25">
      <c r="A151" s="9"/>
      <c r="B151" s="9"/>
      <c r="C151" s="9"/>
      <c r="D151" s="9"/>
      <c r="E151" s="9" t="s">
        <v>18</v>
      </c>
      <c r="F151" s="9"/>
      <c r="G151" s="9"/>
    </row>
    <row r="152" spans="1:8" ht="13.5" customHeight="1" x14ac:dyDescent="0.25">
      <c r="A152" s="9"/>
      <c r="B152" s="9"/>
      <c r="C152" s="9"/>
      <c r="D152" s="9"/>
      <c r="E152" s="9" t="s">
        <v>13</v>
      </c>
      <c r="F152" s="9"/>
      <c r="G152" s="9"/>
    </row>
    <row r="153" spans="1:8" ht="13.5" customHeight="1" x14ac:dyDescent="0.25">
      <c r="A153" s="9">
        <v>82</v>
      </c>
      <c r="B153" s="9" t="s">
        <v>48</v>
      </c>
      <c r="C153" s="9" t="s">
        <v>15</v>
      </c>
      <c r="D153" s="9" t="s">
        <v>6</v>
      </c>
      <c r="E153" s="9" t="s">
        <v>16</v>
      </c>
      <c r="F153" s="9" t="s">
        <v>7</v>
      </c>
      <c r="G153" s="9" t="s">
        <v>22</v>
      </c>
      <c r="H153" s="22">
        <v>20</v>
      </c>
    </row>
    <row r="154" spans="1:8" ht="13.5" customHeight="1" x14ac:dyDescent="0.25">
      <c r="A154" s="9"/>
      <c r="B154" s="9"/>
      <c r="C154" s="9" t="s">
        <v>17</v>
      </c>
      <c r="D154" s="9" t="s">
        <v>21</v>
      </c>
      <c r="E154" s="9" t="s">
        <v>8</v>
      </c>
      <c r="F154" s="9" t="s">
        <v>9</v>
      </c>
      <c r="G154" s="9"/>
    </row>
    <row r="155" spans="1:8" ht="13.5" customHeight="1" x14ac:dyDescent="0.25">
      <c r="A155" s="9"/>
      <c r="B155" s="9"/>
      <c r="C155" s="9"/>
      <c r="D155" s="9"/>
      <c r="E155" s="9" t="s">
        <v>10</v>
      </c>
      <c r="F155" s="9"/>
      <c r="G155" s="9"/>
    </row>
    <row r="156" spans="1:8" ht="13.5" customHeight="1" x14ac:dyDescent="0.25">
      <c r="A156" s="9"/>
      <c r="B156" s="9"/>
      <c r="C156" s="9"/>
      <c r="D156" s="9"/>
      <c r="E156" s="9" t="s">
        <v>11</v>
      </c>
      <c r="F156" s="9"/>
      <c r="G156" s="9"/>
    </row>
    <row r="157" spans="1:8" ht="13.5" customHeight="1" x14ac:dyDescent="0.25">
      <c r="A157" s="9"/>
      <c r="B157" s="9"/>
      <c r="C157" s="9"/>
      <c r="D157" s="9"/>
      <c r="E157" s="9" t="s">
        <v>12</v>
      </c>
      <c r="F157" s="9"/>
      <c r="G157" s="9"/>
    </row>
    <row r="158" spans="1:8" ht="13.5" customHeight="1" x14ac:dyDescent="0.25">
      <c r="A158" s="9"/>
      <c r="B158" s="9"/>
      <c r="C158" s="9"/>
      <c r="D158" s="9"/>
      <c r="E158" s="9" t="s">
        <v>18</v>
      </c>
      <c r="F158" s="9"/>
      <c r="G158" s="9"/>
    </row>
    <row r="159" spans="1:8" ht="13.5" customHeight="1" x14ac:dyDescent="0.25">
      <c r="A159" s="9"/>
      <c r="B159" s="9"/>
      <c r="C159" s="9"/>
      <c r="D159" s="9"/>
      <c r="E159" s="9" t="s">
        <v>19</v>
      </c>
      <c r="F159" s="9"/>
      <c r="G159" s="9"/>
    </row>
    <row r="160" spans="1:8" ht="13.5" customHeight="1" x14ac:dyDescent="0.25">
      <c r="A160" s="9"/>
      <c r="B160" s="9"/>
      <c r="C160" s="9"/>
      <c r="D160" s="9"/>
      <c r="E160" s="9" t="s">
        <v>13</v>
      </c>
      <c r="F160" s="9"/>
      <c r="G160" s="9"/>
    </row>
    <row r="161" spans="1:8" ht="13.5" customHeight="1" x14ac:dyDescent="0.25">
      <c r="A161" s="9"/>
      <c r="B161" s="9"/>
      <c r="C161" s="9"/>
      <c r="D161" s="9"/>
      <c r="E161" s="9" t="s">
        <v>20</v>
      </c>
      <c r="F161" s="9"/>
      <c r="G161" s="9"/>
    </row>
    <row r="162" spans="1:8" ht="13.5" customHeight="1" x14ac:dyDescent="0.25">
      <c r="A162" s="8">
        <v>91</v>
      </c>
      <c r="B162" s="8" t="s">
        <v>49</v>
      </c>
      <c r="C162" s="9" t="s">
        <v>17</v>
      </c>
      <c r="D162" s="9" t="s">
        <v>15</v>
      </c>
      <c r="E162" s="9" t="s">
        <v>7</v>
      </c>
      <c r="F162" s="9" t="s">
        <v>16</v>
      </c>
      <c r="G162" s="9" t="s">
        <v>14</v>
      </c>
      <c r="H162" s="22">
        <v>21</v>
      </c>
    </row>
    <row r="163" spans="1:8" ht="13.5" customHeight="1" x14ac:dyDescent="0.25">
      <c r="A163" s="9"/>
      <c r="B163" s="9"/>
      <c r="C163" s="9"/>
      <c r="D163" s="9" t="s">
        <v>6</v>
      </c>
      <c r="E163" s="9" t="s">
        <v>8</v>
      </c>
      <c r="F163" s="9" t="s">
        <v>19</v>
      </c>
      <c r="G163" s="9"/>
    </row>
    <row r="164" spans="1:8" ht="13.5" customHeight="1" x14ac:dyDescent="0.25">
      <c r="A164" s="9"/>
      <c r="B164" s="9"/>
      <c r="C164" s="9"/>
      <c r="D164" s="9" t="s">
        <v>21</v>
      </c>
      <c r="E164" s="9" t="s">
        <v>9</v>
      </c>
      <c r="F164" s="9" t="s">
        <v>20</v>
      </c>
      <c r="G164" s="9"/>
    </row>
    <row r="165" spans="1:8" ht="13.5" customHeight="1" x14ac:dyDescent="0.25">
      <c r="A165" s="9"/>
      <c r="B165" s="9"/>
      <c r="C165" s="9"/>
      <c r="D165" s="9"/>
      <c r="E165" s="9" t="s">
        <v>10</v>
      </c>
      <c r="F165" s="9"/>
      <c r="G165" s="9"/>
    </row>
    <row r="166" spans="1:8" ht="13.5" customHeight="1" x14ac:dyDescent="0.25">
      <c r="A166" s="9"/>
      <c r="B166" s="9"/>
      <c r="C166" s="9"/>
      <c r="D166" s="9"/>
      <c r="E166" s="9" t="s">
        <v>11</v>
      </c>
      <c r="F166" s="9"/>
      <c r="G166" s="9"/>
    </row>
    <row r="167" spans="1:8" ht="13.5" customHeight="1" x14ac:dyDescent="0.25">
      <c r="A167" s="9"/>
      <c r="B167" s="9"/>
      <c r="C167" s="9"/>
      <c r="D167" s="9"/>
      <c r="E167" s="9" t="s">
        <v>12</v>
      </c>
      <c r="F167" s="9"/>
      <c r="G167" s="9"/>
    </row>
    <row r="168" spans="1:8" ht="13.5" customHeight="1" x14ac:dyDescent="0.25">
      <c r="A168" s="9"/>
      <c r="B168" s="9"/>
      <c r="C168" s="9"/>
      <c r="D168" s="9"/>
      <c r="E168" s="9" t="s">
        <v>18</v>
      </c>
      <c r="F168" s="9"/>
      <c r="G168" s="9"/>
    </row>
    <row r="169" spans="1:8" ht="13.5" customHeight="1" x14ac:dyDescent="0.25">
      <c r="A169" s="9"/>
      <c r="B169" s="9"/>
      <c r="C169" s="9"/>
      <c r="D169" s="9"/>
      <c r="E169" s="9" t="s">
        <v>13</v>
      </c>
      <c r="F169" s="9"/>
      <c r="G169" s="9"/>
    </row>
    <row r="170" spans="1:8" ht="13.5" customHeight="1" x14ac:dyDescent="0.25">
      <c r="A170" s="18">
        <v>92</v>
      </c>
      <c r="B170" s="18" t="s">
        <v>50</v>
      </c>
      <c r="C170" s="19" t="s">
        <v>21</v>
      </c>
      <c r="D170" s="19" t="s">
        <v>15</v>
      </c>
      <c r="E170" s="19" t="s">
        <v>7</v>
      </c>
      <c r="F170" s="19" t="s">
        <v>16</v>
      </c>
      <c r="G170" s="19" t="s">
        <v>14</v>
      </c>
      <c r="H170" s="22">
        <v>22</v>
      </c>
    </row>
    <row r="171" spans="1:8" ht="13.5" customHeight="1" x14ac:dyDescent="0.25">
      <c r="A171" s="19"/>
      <c r="B171" s="19"/>
      <c r="C171" s="19"/>
      <c r="D171" s="19" t="s">
        <v>17</v>
      </c>
      <c r="E171" s="19" t="s">
        <v>8</v>
      </c>
      <c r="F171" s="19" t="s">
        <v>9</v>
      </c>
      <c r="G171" s="19"/>
    </row>
    <row r="172" spans="1:8" ht="13.5" customHeight="1" x14ac:dyDescent="0.25">
      <c r="A172" s="19"/>
      <c r="B172" s="19"/>
      <c r="C172" s="19"/>
      <c r="D172" s="19" t="s">
        <v>6</v>
      </c>
      <c r="E172" s="19" t="s">
        <v>10</v>
      </c>
      <c r="F172" s="19" t="s">
        <v>19</v>
      </c>
      <c r="G172" s="19"/>
    </row>
    <row r="173" spans="1:8" ht="13.5" customHeight="1" x14ac:dyDescent="0.25">
      <c r="A173" s="19"/>
      <c r="B173" s="19"/>
      <c r="C173" s="19"/>
      <c r="D173" s="19"/>
      <c r="E173" s="19" t="s">
        <v>11</v>
      </c>
      <c r="F173" s="19" t="s">
        <v>20</v>
      </c>
      <c r="G173" s="19"/>
    </row>
    <row r="174" spans="1:8" ht="13.5" customHeight="1" x14ac:dyDescent="0.25">
      <c r="A174" s="19"/>
      <c r="B174" s="19"/>
      <c r="C174" s="19"/>
      <c r="D174" s="19"/>
      <c r="E174" s="19" t="s">
        <v>12</v>
      </c>
      <c r="F174" s="19"/>
      <c r="G174" s="19"/>
    </row>
    <row r="175" spans="1:8" ht="13.5" customHeight="1" x14ac:dyDescent="0.25">
      <c r="A175" s="19"/>
      <c r="B175" s="19"/>
      <c r="C175" s="19"/>
      <c r="D175" s="19"/>
      <c r="E175" s="19" t="s">
        <v>18</v>
      </c>
      <c r="F175" s="19"/>
      <c r="G175" s="19"/>
    </row>
    <row r="176" spans="1:8" ht="13.5" customHeight="1" x14ac:dyDescent="0.25">
      <c r="A176" s="19"/>
      <c r="B176" s="19"/>
      <c r="C176" s="19"/>
      <c r="D176" s="19"/>
      <c r="E176" s="19" t="s">
        <v>13</v>
      </c>
      <c r="F176" s="19"/>
      <c r="G176" s="19"/>
    </row>
    <row r="177" spans="1:8" x14ac:dyDescent="0.25">
      <c r="A177" s="8">
        <v>105</v>
      </c>
      <c r="B177" s="8" t="s">
        <v>51</v>
      </c>
      <c r="C177" s="9" t="s">
        <v>6</v>
      </c>
      <c r="D177" s="9" t="s">
        <v>15</v>
      </c>
      <c r="E177" s="9" t="s">
        <v>7</v>
      </c>
      <c r="F177" s="9" t="s">
        <v>16</v>
      </c>
      <c r="G177" s="9" t="s">
        <v>22</v>
      </c>
      <c r="H177" s="22">
        <v>23</v>
      </c>
    </row>
    <row r="178" spans="1:8" x14ac:dyDescent="0.25">
      <c r="A178" s="9"/>
      <c r="B178" s="9"/>
      <c r="C178" s="9" t="s">
        <v>21</v>
      </c>
      <c r="D178" s="9" t="s">
        <v>17</v>
      </c>
      <c r="E178" s="9" t="s">
        <v>8</v>
      </c>
      <c r="F178" s="9" t="s">
        <v>19</v>
      </c>
      <c r="G178" s="9"/>
    </row>
    <row r="179" spans="1:8" x14ac:dyDescent="0.25">
      <c r="A179" s="9"/>
      <c r="B179" s="9"/>
      <c r="C179" s="9"/>
      <c r="D179" s="9"/>
      <c r="E179" s="9" t="s">
        <v>9</v>
      </c>
      <c r="F179" s="9" t="s">
        <v>20</v>
      </c>
      <c r="G179" s="9"/>
    </row>
    <row r="180" spans="1:8" x14ac:dyDescent="0.25">
      <c r="A180" s="9"/>
      <c r="B180" s="9"/>
      <c r="C180" s="9"/>
      <c r="D180" s="9"/>
      <c r="E180" s="9" t="s">
        <v>10</v>
      </c>
      <c r="F180" s="9"/>
      <c r="G180" s="9"/>
    </row>
    <row r="181" spans="1:8" x14ac:dyDescent="0.25">
      <c r="A181" s="9"/>
      <c r="B181" s="9"/>
      <c r="C181" s="9"/>
      <c r="D181" s="9"/>
      <c r="E181" s="9" t="s">
        <v>11</v>
      </c>
      <c r="F181" s="9"/>
      <c r="G181" s="9"/>
    </row>
    <row r="182" spans="1:8" x14ac:dyDescent="0.25">
      <c r="A182" s="9"/>
      <c r="B182" s="9"/>
      <c r="C182" s="9"/>
      <c r="D182" s="9"/>
      <c r="E182" s="9" t="s">
        <v>12</v>
      </c>
      <c r="F182" s="9"/>
      <c r="G182" s="9"/>
    </row>
    <row r="183" spans="1:8" x14ac:dyDescent="0.25">
      <c r="A183" s="9"/>
      <c r="B183" s="9"/>
      <c r="C183" s="9"/>
      <c r="D183" s="9"/>
      <c r="E183" s="9" t="s">
        <v>18</v>
      </c>
      <c r="F183" s="9"/>
      <c r="G183" s="9"/>
    </row>
    <row r="184" spans="1:8" x14ac:dyDescent="0.25">
      <c r="A184" s="9"/>
      <c r="B184" s="9"/>
      <c r="C184" s="9"/>
      <c r="D184" s="9"/>
      <c r="E184" s="9" t="s">
        <v>13</v>
      </c>
      <c r="F184" s="9"/>
      <c r="G184" s="9"/>
    </row>
    <row r="185" spans="1:8" x14ac:dyDescent="0.25">
      <c r="A185" s="8">
        <v>107</v>
      </c>
      <c r="B185" s="8" t="s">
        <v>52</v>
      </c>
      <c r="C185" s="9" t="s">
        <v>6</v>
      </c>
      <c r="D185" s="9" t="s">
        <v>15</v>
      </c>
      <c r="E185" s="9" t="s">
        <v>16</v>
      </c>
      <c r="F185" s="9" t="s">
        <v>8</v>
      </c>
      <c r="G185" s="9" t="s">
        <v>22</v>
      </c>
      <c r="H185" s="22">
        <v>24</v>
      </c>
    </row>
    <row r="186" spans="1:8" x14ac:dyDescent="0.25">
      <c r="A186" s="9"/>
      <c r="B186" s="9"/>
      <c r="C186" s="9" t="s">
        <v>21</v>
      </c>
      <c r="D186" s="9" t="s">
        <v>17</v>
      </c>
      <c r="E186" s="9" t="s">
        <v>7</v>
      </c>
      <c r="F186" s="9" t="s">
        <v>10</v>
      </c>
      <c r="G186" s="9"/>
    </row>
    <row r="187" spans="1:8" x14ac:dyDescent="0.25">
      <c r="A187" s="9"/>
      <c r="B187" s="9"/>
      <c r="C187" s="9"/>
      <c r="D187" s="9"/>
      <c r="E187" s="9" t="s">
        <v>9</v>
      </c>
      <c r="F187" s="9" t="s">
        <v>12</v>
      </c>
      <c r="G187" s="9"/>
    </row>
    <row r="188" spans="1:8" x14ac:dyDescent="0.25">
      <c r="A188" s="9"/>
      <c r="B188" s="9"/>
      <c r="C188" s="9"/>
      <c r="D188" s="9"/>
      <c r="E188" s="9" t="s">
        <v>11</v>
      </c>
      <c r="F188" s="9" t="s">
        <v>19</v>
      </c>
      <c r="G188" s="9"/>
    </row>
    <row r="189" spans="1:8" x14ac:dyDescent="0.25">
      <c r="A189" s="9"/>
      <c r="B189" s="9"/>
      <c r="C189" s="9"/>
      <c r="D189" s="9"/>
      <c r="E189" s="9" t="s">
        <v>18</v>
      </c>
      <c r="F189" s="9"/>
      <c r="G189" s="9"/>
    </row>
    <row r="190" spans="1:8" x14ac:dyDescent="0.25">
      <c r="A190" s="9"/>
      <c r="B190" s="9"/>
      <c r="C190" s="9"/>
      <c r="D190" s="9"/>
      <c r="E190" s="9" t="s">
        <v>13</v>
      </c>
      <c r="F190" s="9"/>
      <c r="G190" s="9"/>
    </row>
    <row r="191" spans="1:8" x14ac:dyDescent="0.25">
      <c r="A191" s="9"/>
      <c r="B191" s="9"/>
      <c r="C191" s="9"/>
      <c r="D191" s="9"/>
      <c r="E191" s="9" t="s">
        <v>20</v>
      </c>
      <c r="F191" s="9"/>
      <c r="G191" s="9"/>
    </row>
    <row r="192" spans="1:8" x14ac:dyDescent="0.25">
      <c r="A192" s="10">
        <v>108</v>
      </c>
      <c r="B192" s="10" t="s">
        <v>53</v>
      </c>
      <c r="C192" s="11" t="s">
        <v>6</v>
      </c>
      <c r="D192" s="11" t="s">
        <v>15</v>
      </c>
      <c r="E192" s="11" t="s">
        <v>7</v>
      </c>
      <c r="F192" s="11" t="s">
        <v>16</v>
      </c>
      <c r="G192" s="11" t="s">
        <v>14</v>
      </c>
      <c r="H192" s="22">
        <v>25</v>
      </c>
    </row>
    <row r="193" spans="1:8" x14ac:dyDescent="0.25">
      <c r="A193" s="11"/>
      <c r="B193" s="11"/>
      <c r="C193" s="11"/>
      <c r="D193" s="11" t="s">
        <v>17</v>
      </c>
      <c r="E193" s="11" t="s">
        <v>9</v>
      </c>
      <c r="F193" s="11" t="s">
        <v>8</v>
      </c>
      <c r="G193" s="11"/>
    </row>
    <row r="194" spans="1:8" x14ac:dyDescent="0.25">
      <c r="A194" s="11"/>
      <c r="B194" s="11"/>
      <c r="C194" s="11"/>
      <c r="D194" s="11" t="s">
        <v>21</v>
      </c>
      <c r="E194" s="11" t="s">
        <v>11</v>
      </c>
      <c r="F194" s="11" t="s">
        <v>10</v>
      </c>
      <c r="G194" s="11"/>
    </row>
    <row r="195" spans="1:8" x14ac:dyDescent="0.25">
      <c r="A195" s="11"/>
      <c r="B195" s="11"/>
      <c r="C195" s="11"/>
      <c r="D195" s="11"/>
      <c r="E195" s="11" t="s">
        <v>12</v>
      </c>
      <c r="F195" s="11" t="s">
        <v>18</v>
      </c>
      <c r="G195" s="11"/>
    </row>
    <row r="196" spans="1:8" x14ac:dyDescent="0.25">
      <c r="A196" s="11"/>
      <c r="B196" s="11"/>
      <c r="C196" s="11"/>
      <c r="D196" s="11"/>
      <c r="E196" s="11" t="s">
        <v>13</v>
      </c>
      <c r="F196" s="11" t="s">
        <v>19</v>
      </c>
      <c r="G196" s="11"/>
    </row>
    <row r="197" spans="1:8" x14ac:dyDescent="0.25">
      <c r="A197" s="11"/>
      <c r="B197" s="11"/>
      <c r="C197" s="11"/>
      <c r="D197" s="11"/>
      <c r="E197" s="11"/>
      <c r="F197" s="11" t="s">
        <v>20</v>
      </c>
      <c r="G197" s="11"/>
    </row>
    <row r="198" spans="1:8" x14ac:dyDescent="0.25">
      <c r="A198" s="8">
        <v>109</v>
      </c>
      <c r="B198" s="8" t="s">
        <v>54</v>
      </c>
      <c r="C198" s="9" t="s">
        <v>15</v>
      </c>
      <c r="D198" s="9" t="s">
        <v>17</v>
      </c>
      <c r="E198" s="9" t="s">
        <v>16</v>
      </c>
      <c r="F198" s="9" t="s">
        <v>8</v>
      </c>
      <c r="G198" s="9" t="s">
        <v>14</v>
      </c>
      <c r="H198" s="22">
        <v>26</v>
      </c>
    </row>
    <row r="199" spans="1:8" x14ac:dyDescent="0.25">
      <c r="A199" s="9"/>
      <c r="B199" s="9"/>
      <c r="C199" s="9"/>
      <c r="D199" s="9" t="s">
        <v>6</v>
      </c>
      <c r="E199" s="9" t="s">
        <v>7</v>
      </c>
      <c r="F199" s="9" t="s">
        <v>9</v>
      </c>
      <c r="G199" s="9"/>
    </row>
    <row r="200" spans="1:8" x14ac:dyDescent="0.25">
      <c r="A200" s="9"/>
      <c r="B200" s="9"/>
      <c r="C200" s="9"/>
      <c r="D200" s="9" t="s">
        <v>21</v>
      </c>
      <c r="E200" s="9" t="s">
        <v>19</v>
      </c>
      <c r="F200" s="9" t="s">
        <v>10</v>
      </c>
      <c r="G200" s="9"/>
    </row>
    <row r="201" spans="1:8" x14ac:dyDescent="0.25">
      <c r="A201" s="9"/>
      <c r="B201" s="9"/>
      <c r="C201" s="9"/>
      <c r="D201" s="9"/>
      <c r="E201" s="9" t="s">
        <v>20</v>
      </c>
      <c r="F201" s="9" t="s">
        <v>11</v>
      </c>
      <c r="G201" s="9"/>
    </row>
    <row r="202" spans="1:8" x14ac:dyDescent="0.25">
      <c r="A202" s="9"/>
      <c r="B202" s="9"/>
      <c r="C202" s="9"/>
      <c r="D202" s="9"/>
      <c r="E202" s="9"/>
      <c r="F202" s="9" t="s">
        <v>12</v>
      </c>
      <c r="G202" s="9"/>
    </row>
    <row r="203" spans="1:8" x14ac:dyDescent="0.25">
      <c r="A203" s="9"/>
      <c r="B203" s="9"/>
      <c r="C203" s="9"/>
      <c r="D203" s="9"/>
      <c r="E203" s="9"/>
      <c r="F203" s="9" t="s">
        <v>18</v>
      </c>
      <c r="G203" s="9"/>
    </row>
    <row r="204" spans="1:8" x14ac:dyDescent="0.25">
      <c r="A204" s="9"/>
      <c r="B204" s="9"/>
      <c r="C204" s="9"/>
      <c r="D204" s="9"/>
      <c r="E204" s="9"/>
      <c r="F204" s="9" t="s">
        <v>13</v>
      </c>
      <c r="G204" s="9"/>
    </row>
    <row r="205" spans="1:8" x14ac:dyDescent="0.25">
      <c r="A205" s="10">
        <v>110</v>
      </c>
      <c r="B205" s="10" t="s">
        <v>56</v>
      </c>
      <c r="C205" s="11" t="s">
        <v>6</v>
      </c>
      <c r="D205" s="11" t="s">
        <v>15</v>
      </c>
      <c r="E205" s="11" t="s">
        <v>7</v>
      </c>
      <c r="F205" s="11" t="s">
        <v>16</v>
      </c>
      <c r="G205" s="11" t="s">
        <v>14</v>
      </c>
      <c r="H205" s="22">
        <v>27</v>
      </c>
    </row>
    <row r="206" spans="1:8" x14ac:dyDescent="0.25">
      <c r="A206" s="11"/>
      <c r="B206" s="11"/>
      <c r="C206" s="11" t="s">
        <v>21</v>
      </c>
      <c r="D206" s="11" t="s">
        <v>17</v>
      </c>
      <c r="E206" s="11" t="s">
        <v>8</v>
      </c>
      <c r="F206" s="11" t="s">
        <v>18</v>
      </c>
      <c r="G206" s="11"/>
    </row>
    <row r="207" spans="1:8" x14ac:dyDescent="0.25">
      <c r="A207" s="11"/>
      <c r="B207" s="11"/>
      <c r="C207" s="11"/>
      <c r="D207" s="11"/>
      <c r="E207" s="11" t="s">
        <v>9</v>
      </c>
      <c r="F207" s="11" t="s">
        <v>19</v>
      </c>
      <c r="G207" s="11"/>
    </row>
    <row r="208" spans="1:8" x14ac:dyDescent="0.25">
      <c r="A208" s="11"/>
      <c r="B208" s="11"/>
      <c r="C208" s="11"/>
      <c r="D208" s="11"/>
      <c r="E208" s="11" t="s">
        <v>10</v>
      </c>
      <c r="F208" s="11" t="s">
        <v>20</v>
      </c>
      <c r="G208" s="11"/>
    </row>
    <row r="209" spans="1:8" x14ac:dyDescent="0.25">
      <c r="A209" s="11"/>
      <c r="B209" s="11"/>
      <c r="C209" s="11"/>
      <c r="D209" s="11"/>
      <c r="E209" s="11" t="s">
        <v>11</v>
      </c>
      <c r="F209" s="11"/>
      <c r="G209" s="11"/>
    </row>
    <row r="210" spans="1:8" x14ac:dyDescent="0.25">
      <c r="A210" s="11"/>
      <c r="B210" s="11"/>
      <c r="C210" s="11"/>
      <c r="D210" s="11"/>
      <c r="E210" s="11" t="s">
        <v>12</v>
      </c>
      <c r="F210" s="11"/>
      <c r="G210" s="11"/>
    </row>
    <row r="211" spans="1:8" x14ac:dyDescent="0.25">
      <c r="A211" s="11"/>
      <c r="B211" s="11"/>
      <c r="C211" s="11"/>
      <c r="D211" s="11"/>
      <c r="E211" s="11" t="s">
        <v>13</v>
      </c>
      <c r="F211" s="11"/>
      <c r="G211" s="11"/>
    </row>
    <row r="212" spans="1:8" x14ac:dyDescent="0.25">
      <c r="A212" s="8">
        <v>116</v>
      </c>
      <c r="B212" s="8" t="s">
        <v>57</v>
      </c>
      <c r="C212" s="9" t="s">
        <v>17</v>
      </c>
      <c r="D212" s="9" t="s">
        <v>15</v>
      </c>
      <c r="E212" s="9" t="s">
        <v>7</v>
      </c>
      <c r="F212" s="9" t="s">
        <v>16</v>
      </c>
      <c r="G212" s="9" t="s">
        <v>22</v>
      </c>
      <c r="H212" s="22">
        <v>28</v>
      </c>
    </row>
    <row r="213" spans="1:8" x14ac:dyDescent="0.25">
      <c r="A213" s="9"/>
      <c r="B213" s="9" t="s">
        <v>58</v>
      </c>
      <c r="C213" s="9" t="s">
        <v>6</v>
      </c>
      <c r="D213" s="9"/>
      <c r="E213" s="9" t="s">
        <v>8</v>
      </c>
      <c r="F213" s="9" t="s">
        <v>19</v>
      </c>
      <c r="G213" s="9"/>
    </row>
    <row r="214" spans="1:8" x14ac:dyDescent="0.25">
      <c r="A214" s="9"/>
      <c r="B214" s="9"/>
      <c r="C214" s="9" t="s">
        <v>21</v>
      </c>
      <c r="D214" s="9"/>
      <c r="E214" s="9" t="s">
        <v>9</v>
      </c>
      <c r="F214" s="9" t="s">
        <v>20</v>
      </c>
      <c r="G214" s="9"/>
    </row>
    <row r="215" spans="1:8" x14ac:dyDescent="0.25">
      <c r="A215" s="9"/>
      <c r="B215" s="9"/>
      <c r="C215" s="9"/>
      <c r="D215" s="9"/>
      <c r="E215" s="9" t="s">
        <v>10</v>
      </c>
      <c r="F215" s="9"/>
      <c r="G215" s="9"/>
    </row>
    <row r="216" spans="1:8" x14ac:dyDescent="0.25">
      <c r="A216" s="9"/>
      <c r="B216" s="9"/>
      <c r="C216" s="9"/>
      <c r="D216" s="9"/>
      <c r="E216" s="9" t="s">
        <v>11</v>
      </c>
      <c r="F216" s="9"/>
      <c r="G216" s="9"/>
    </row>
    <row r="217" spans="1:8" x14ac:dyDescent="0.25">
      <c r="A217" s="9"/>
      <c r="B217" s="9"/>
      <c r="C217" s="9"/>
      <c r="D217" s="9"/>
      <c r="E217" s="9" t="s">
        <v>12</v>
      </c>
      <c r="F217" s="9"/>
      <c r="G217" s="9"/>
    </row>
    <row r="218" spans="1:8" x14ac:dyDescent="0.25">
      <c r="A218" s="9"/>
      <c r="B218" s="9"/>
      <c r="C218" s="9"/>
      <c r="D218" s="9"/>
      <c r="E218" s="9" t="s">
        <v>18</v>
      </c>
      <c r="F218" s="9"/>
      <c r="G218" s="9"/>
    </row>
    <row r="219" spans="1:8" x14ac:dyDescent="0.25">
      <c r="A219" s="9"/>
      <c r="B219" s="9"/>
      <c r="C219" s="9"/>
      <c r="D219" s="9"/>
      <c r="E219" s="9" t="s">
        <v>13</v>
      </c>
      <c r="F219" s="9"/>
      <c r="G219" s="9"/>
    </row>
    <row r="220" spans="1:8" x14ac:dyDescent="0.25">
      <c r="A220" s="10">
        <v>117</v>
      </c>
      <c r="B220" s="10" t="s">
        <v>59</v>
      </c>
      <c r="C220" s="11" t="s">
        <v>17</v>
      </c>
      <c r="D220" s="11" t="s">
        <v>15</v>
      </c>
      <c r="E220" s="11" t="s">
        <v>16</v>
      </c>
      <c r="F220" s="11" t="s">
        <v>19</v>
      </c>
      <c r="G220" s="11" t="s">
        <v>22</v>
      </c>
      <c r="H220" s="22">
        <v>29</v>
      </c>
    </row>
    <row r="221" spans="1:8" x14ac:dyDescent="0.25">
      <c r="A221" s="11"/>
      <c r="B221" s="11"/>
      <c r="C221" s="11" t="s">
        <v>6</v>
      </c>
      <c r="D221" s="11"/>
      <c r="E221" s="11" t="s">
        <v>7</v>
      </c>
      <c r="F221" s="11" t="s">
        <v>20</v>
      </c>
      <c r="G221" s="11"/>
    </row>
    <row r="222" spans="1:8" x14ac:dyDescent="0.25">
      <c r="A222" s="11"/>
      <c r="B222" s="11"/>
      <c r="C222" s="11" t="s">
        <v>21</v>
      </c>
      <c r="D222" s="11"/>
      <c r="E222" s="11" t="s">
        <v>8</v>
      </c>
      <c r="F222" s="11"/>
      <c r="G222" s="11"/>
    </row>
    <row r="223" spans="1:8" x14ac:dyDescent="0.25">
      <c r="A223" s="11"/>
      <c r="B223" s="11"/>
      <c r="C223" s="11"/>
      <c r="D223" s="11"/>
      <c r="E223" s="11" t="s">
        <v>9</v>
      </c>
      <c r="F223" s="11"/>
      <c r="G223" s="11"/>
    </row>
    <row r="224" spans="1:8" x14ac:dyDescent="0.25">
      <c r="A224" s="11"/>
      <c r="B224" s="11"/>
      <c r="C224" s="11"/>
      <c r="D224" s="11"/>
      <c r="E224" s="11" t="s">
        <v>10</v>
      </c>
      <c r="F224" s="11"/>
      <c r="G224" s="11"/>
    </row>
    <row r="225" spans="1:8" x14ac:dyDescent="0.25">
      <c r="A225" s="11"/>
      <c r="B225" s="11"/>
      <c r="C225" s="11"/>
      <c r="D225" s="11"/>
      <c r="E225" s="11" t="s">
        <v>11</v>
      </c>
      <c r="F225" s="11"/>
      <c r="G225" s="11"/>
    </row>
    <row r="226" spans="1:8" x14ac:dyDescent="0.25">
      <c r="A226" s="11"/>
      <c r="B226" s="11"/>
      <c r="C226" s="11"/>
      <c r="D226" s="11"/>
      <c r="E226" s="11" t="s">
        <v>12</v>
      </c>
      <c r="F226" s="11"/>
      <c r="G226" s="11"/>
    </row>
    <row r="227" spans="1:8" x14ac:dyDescent="0.25">
      <c r="A227" s="11"/>
      <c r="B227" s="11"/>
      <c r="C227" s="11"/>
      <c r="D227" s="11"/>
      <c r="E227" s="11" t="s">
        <v>18</v>
      </c>
      <c r="F227" s="11"/>
      <c r="G227" s="11"/>
    </row>
    <row r="228" spans="1:8" x14ac:dyDescent="0.25">
      <c r="A228" s="11"/>
      <c r="B228" s="11"/>
      <c r="C228" s="11"/>
      <c r="D228" s="11"/>
      <c r="E228" s="11" t="s">
        <v>13</v>
      </c>
      <c r="F228" s="11"/>
      <c r="G228" s="11"/>
    </row>
    <row r="229" spans="1:8" x14ac:dyDescent="0.25">
      <c r="A229" s="8">
        <v>118</v>
      </c>
      <c r="B229" s="8" t="s">
        <v>60</v>
      </c>
      <c r="C229" s="9" t="s">
        <v>17</v>
      </c>
      <c r="D229" s="9" t="s">
        <v>15</v>
      </c>
      <c r="E229" s="9" t="s">
        <v>16</v>
      </c>
      <c r="F229" s="9" t="s">
        <v>19</v>
      </c>
      <c r="G229" s="9" t="s">
        <v>22</v>
      </c>
      <c r="H229" s="22">
        <v>30</v>
      </c>
    </row>
    <row r="230" spans="1:8" x14ac:dyDescent="0.25">
      <c r="A230" s="9"/>
      <c r="B230" s="9"/>
      <c r="C230" s="9" t="s">
        <v>6</v>
      </c>
      <c r="D230" s="9"/>
      <c r="E230" s="9" t="s">
        <v>7</v>
      </c>
      <c r="F230" s="9"/>
      <c r="G230" s="9"/>
    </row>
    <row r="231" spans="1:8" x14ac:dyDescent="0.25">
      <c r="A231" s="9"/>
      <c r="B231" s="9"/>
      <c r="C231" s="9" t="s">
        <v>21</v>
      </c>
      <c r="D231" s="9"/>
      <c r="E231" s="9" t="s">
        <v>8</v>
      </c>
      <c r="F231" s="9"/>
      <c r="G231" s="9"/>
    </row>
    <row r="232" spans="1:8" x14ac:dyDescent="0.25">
      <c r="A232" s="9"/>
      <c r="B232" s="9"/>
      <c r="C232" s="9"/>
      <c r="D232" s="9"/>
      <c r="E232" s="9" t="s">
        <v>9</v>
      </c>
      <c r="F232" s="9"/>
      <c r="G232" s="9"/>
    </row>
    <row r="233" spans="1:8" x14ac:dyDescent="0.25">
      <c r="A233" s="9"/>
      <c r="B233" s="9"/>
      <c r="C233" s="9"/>
      <c r="D233" s="9"/>
      <c r="E233" s="9" t="s">
        <v>10</v>
      </c>
      <c r="F233" s="9"/>
      <c r="G233" s="9"/>
    </row>
    <row r="234" spans="1:8" x14ac:dyDescent="0.25">
      <c r="A234" s="9"/>
      <c r="B234" s="9"/>
      <c r="C234" s="9"/>
      <c r="D234" s="9"/>
      <c r="E234" s="9" t="s">
        <v>11</v>
      </c>
      <c r="F234" s="9"/>
      <c r="G234" s="9"/>
    </row>
    <row r="235" spans="1:8" x14ac:dyDescent="0.25">
      <c r="A235" s="9"/>
      <c r="B235" s="9"/>
      <c r="C235" s="9"/>
      <c r="D235" s="9"/>
      <c r="E235" s="9" t="s">
        <v>12</v>
      </c>
      <c r="F235" s="9"/>
      <c r="G235" s="9"/>
    </row>
    <row r="236" spans="1:8" x14ac:dyDescent="0.25">
      <c r="A236" s="9"/>
      <c r="B236" s="9"/>
      <c r="C236" s="9"/>
      <c r="D236" s="9"/>
      <c r="E236" s="9" t="s">
        <v>18</v>
      </c>
      <c r="F236" s="9"/>
      <c r="G236" s="9"/>
    </row>
    <row r="237" spans="1:8" x14ac:dyDescent="0.25">
      <c r="A237" s="9"/>
      <c r="B237" s="9"/>
      <c r="C237" s="9"/>
      <c r="D237" s="9"/>
      <c r="E237" s="9" t="s">
        <v>13</v>
      </c>
      <c r="F237" s="9"/>
      <c r="G237" s="9"/>
    </row>
    <row r="238" spans="1:8" x14ac:dyDescent="0.25">
      <c r="A238" s="9"/>
      <c r="B238" s="9"/>
      <c r="C238" s="9"/>
      <c r="D238" s="9"/>
      <c r="E238" s="9" t="s">
        <v>20</v>
      </c>
      <c r="F238" s="9"/>
      <c r="G238" s="9"/>
    </row>
    <row r="239" spans="1:8" x14ac:dyDescent="0.25">
      <c r="A239" s="10">
        <v>119</v>
      </c>
      <c r="B239" s="10" t="s">
        <v>61</v>
      </c>
      <c r="C239" s="11" t="s">
        <v>6</v>
      </c>
      <c r="D239" s="11" t="s">
        <v>15</v>
      </c>
      <c r="E239" s="11" t="s">
        <v>16</v>
      </c>
      <c r="F239" s="11" t="s">
        <v>19</v>
      </c>
      <c r="G239" s="11" t="s">
        <v>22</v>
      </c>
      <c r="H239" s="22">
        <v>31</v>
      </c>
    </row>
    <row r="240" spans="1:8" x14ac:dyDescent="0.25">
      <c r="A240" s="11"/>
      <c r="B240" s="11"/>
      <c r="C240" s="11" t="s">
        <v>21</v>
      </c>
      <c r="D240" s="11" t="s">
        <v>17</v>
      </c>
      <c r="E240" s="11" t="s">
        <v>7</v>
      </c>
      <c r="F240" s="11"/>
      <c r="G240" s="11"/>
    </row>
    <row r="241" spans="1:8" x14ac:dyDescent="0.25">
      <c r="A241" s="11"/>
      <c r="B241" s="11"/>
      <c r="C241" s="11"/>
      <c r="D241" s="11"/>
      <c r="E241" s="11" t="s">
        <v>8</v>
      </c>
      <c r="F241" s="11"/>
      <c r="G241" s="11"/>
    </row>
    <row r="242" spans="1:8" x14ac:dyDescent="0.25">
      <c r="A242" s="11"/>
      <c r="B242" s="11"/>
      <c r="C242" s="11"/>
      <c r="D242" s="11"/>
      <c r="E242" s="11" t="s">
        <v>9</v>
      </c>
      <c r="F242" s="11"/>
      <c r="G242" s="11"/>
    </row>
    <row r="243" spans="1:8" x14ac:dyDescent="0.25">
      <c r="A243" s="11"/>
      <c r="B243" s="11"/>
      <c r="C243" s="11"/>
      <c r="D243" s="11"/>
      <c r="E243" s="11" t="s">
        <v>10</v>
      </c>
      <c r="F243" s="11"/>
      <c r="G243" s="11"/>
    </row>
    <row r="244" spans="1:8" x14ac:dyDescent="0.25">
      <c r="A244" s="11"/>
      <c r="B244" s="11"/>
      <c r="C244" s="11"/>
      <c r="D244" s="11"/>
      <c r="E244" s="11" t="s">
        <v>11</v>
      </c>
      <c r="F244" s="11"/>
      <c r="G244" s="11"/>
    </row>
    <row r="245" spans="1:8" x14ac:dyDescent="0.25">
      <c r="A245" s="11"/>
      <c r="B245" s="11"/>
      <c r="C245" s="11"/>
      <c r="D245" s="11"/>
      <c r="E245" s="11" t="s">
        <v>12</v>
      </c>
      <c r="F245" s="11"/>
      <c r="G245" s="11"/>
    </row>
    <row r="246" spans="1:8" x14ac:dyDescent="0.25">
      <c r="A246" s="11"/>
      <c r="B246" s="11"/>
      <c r="C246" s="11"/>
      <c r="D246" s="11"/>
      <c r="E246" s="11" t="s">
        <v>18</v>
      </c>
      <c r="F246" s="11"/>
      <c r="G246" s="11"/>
    </row>
    <row r="247" spans="1:8" x14ac:dyDescent="0.25">
      <c r="A247" s="11"/>
      <c r="B247" s="11"/>
      <c r="C247" s="11"/>
      <c r="D247" s="11"/>
      <c r="E247" s="11" t="s">
        <v>13</v>
      </c>
      <c r="F247" s="11"/>
      <c r="G247" s="11"/>
    </row>
    <row r="248" spans="1:8" x14ac:dyDescent="0.25">
      <c r="A248" s="11"/>
      <c r="B248" s="11"/>
      <c r="C248" s="11"/>
      <c r="D248" s="11"/>
      <c r="E248" s="11" t="s">
        <v>20</v>
      </c>
      <c r="F248" s="11"/>
      <c r="G248" s="11"/>
    </row>
    <row r="249" spans="1:8" x14ac:dyDescent="0.25">
      <c r="A249" s="8">
        <v>126</v>
      </c>
      <c r="B249" s="8" t="s">
        <v>62</v>
      </c>
      <c r="C249" s="9" t="s">
        <v>17</v>
      </c>
      <c r="D249" s="9" t="s">
        <v>15</v>
      </c>
      <c r="E249" s="9" t="s">
        <v>16</v>
      </c>
      <c r="F249" s="9"/>
      <c r="G249" s="9" t="s">
        <v>22</v>
      </c>
      <c r="H249" s="22">
        <v>32</v>
      </c>
    </row>
    <row r="250" spans="1:8" x14ac:dyDescent="0.25">
      <c r="A250" s="9"/>
      <c r="B250" s="9"/>
      <c r="C250" s="9" t="s">
        <v>6</v>
      </c>
      <c r="D250" s="9"/>
      <c r="E250" s="9" t="s">
        <v>7</v>
      </c>
      <c r="F250" s="9"/>
      <c r="G250" s="9"/>
    </row>
    <row r="251" spans="1:8" x14ac:dyDescent="0.25">
      <c r="A251" s="9"/>
      <c r="B251" s="9"/>
      <c r="C251" s="9" t="s">
        <v>21</v>
      </c>
      <c r="D251" s="9"/>
      <c r="E251" s="9" t="s">
        <v>8</v>
      </c>
      <c r="F251" s="9"/>
      <c r="G251" s="9"/>
    </row>
    <row r="252" spans="1:8" x14ac:dyDescent="0.25">
      <c r="A252" s="9"/>
      <c r="B252" s="9"/>
      <c r="C252" s="9"/>
      <c r="D252" s="9"/>
      <c r="E252" s="9" t="s">
        <v>9</v>
      </c>
      <c r="F252" s="9"/>
      <c r="G252" s="9"/>
    </row>
    <row r="253" spans="1:8" x14ac:dyDescent="0.25">
      <c r="A253" s="9"/>
      <c r="B253" s="9"/>
      <c r="C253" s="9"/>
      <c r="D253" s="9"/>
      <c r="E253" s="9" t="s">
        <v>10</v>
      </c>
      <c r="F253" s="9"/>
      <c r="G253" s="9"/>
    </row>
    <row r="254" spans="1:8" x14ac:dyDescent="0.25">
      <c r="A254" s="9"/>
      <c r="B254" s="9"/>
      <c r="C254" s="9"/>
      <c r="D254" s="9"/>
      <c r="E254" s="9" t="s">
        <v>11</v>
      </c>
      <c r="F254" s="9"/>
      <c r="G254" s="9"/>
    </row>
    <row r="255" spans="1:8" x14ac:dyDescent="0.25">
      <c r="A255" s="9"/>
      <c r="B255" s="9"/>
      <c r="C255" s="9"/>
      <c r="D255" s="9"/>
      <c r="E255" s="9" t="s">
        <v>12</v>
      </c>
      <c r="F255" s="9"/>
      <c r="G255" s="9"/>
    </row>
    <row r="256" spans="1:8" x14ac:dyDescent="0.25">
      <c r="A256" s="9"/>
      <c r="B256" s="9"/>
      <c r="C256" s="9"/>
      <c r="D256" s="9"/>
      <c r="E256" s="9" t="s">
        <v>18</v>
      </c>
      <c r="F256" s="9"/>
      <c r="G256" s="9"/>
    </row>
    <row r="257" spans="1:8" x14ac:dyDescent="0.25">
      <c r="A257" s="9"/>
      <c r="B257" s="9"/>
      <c r="C257" s="9"/>
      <c r="D257" s="9"/>
      <c r="E257" s="9" t="s">
        <v>19</v>
      </c>
      <c r="F257" s="9"/>
      <c r="G257" s="9"/>
    </row>
    <row r="258" spans="1:8" x14ac:dyDescent="0.25">
      <c r="A258" s="9"/>
      <c r="B258" s="9"/>
      <c r="C258" s="9"/>
      <c r="D258" s="9"/>
      <c r="E258" s="9" t="s">
        <v>13</v>
      </c>
      <c r="F258" s="9"/>
      <c r="G258" s="9"/>
    </row>
    <row r="259" spans="1:8" x14ac:dyDescent="0.25">
      <c r="A259" s="9"/>
      <c r="B259" s="9"/>
      <c r="C259" s="9"/>
      <c r="D259" s="9"/>
      <c r="E259" s="9" t="s">
        <v>20</v>
      </c>
      <c r="F259" s="9"/>
      <c r="G259" s="9"/>
    </row>
    <row r="260" spans="1:8" x14ac:dyDescent="0.25">
      <c r="A260" s="8">
        <v>128</v>
      </c>
      <c r="B260" s="8" t="s">
        <v>63</v>
      </c>
      <c r="C260" s="9" t="s">
        <v>17</v>
      </c>
      <c r="D260" s="9" t="s">
        <v>15</v>
      </c>
      <c r="E260" s="9" t="s">
        <v>16</v>
      </c>
      <c r="F260" s="9" t="s">
        <v>7</v>
      </c>
      <c r="G260" s="9" t="s">
        <v>14</v>
      </c>
      <c r="H260" s="22">
        <v>33</v>
      </c>
    </row>
    <row r="261" spans="1:8" x14ac:dyDescent="0.25">
      <c r="A261" s="9"/>
      <c r="B261" s="9"/>
      <c r="C261" s="9" t="s">
        <v>21</v>
      </c>
      <c r="D261" s="9" t="s">
        <v>6</v>
      </c>
      <c r="E261" s="9" t="s">
        <v>18</v>
      </c>
      <c r="F261" s="9" t="s">
        <v>8</v>
      </c>
      <c r="G261" s="9"/>
    </row>
    <row r="262" spans="1:8" x14ac:dyDescent="0.25">
      <c r="A262" s="9"/>
      <c r="B262" s="9"/>
      <c r="C262" s="9"/>
      <c r="D262" s="9"/>
      <c r="E262" s="9" t="s">
        <v>19</v>
      </c>
      <c r="F262" s="9" t="s">
        <v>9</v>
      </c>
      <c r="G262" s="9"/>
    </row>
    <row r="263" spans="1:8" x14ac:dyDescent="0.25">
      <c r="A263" s="9"/>
      <c r="B263" s="9"/>
      <c r="C263" s="9"/>
      <c r="D263" s="9"/>
      <c r="E263" s="9" t="s">
        <v>13</v>
      </c>
      <c r="F263" s="9" t="s">
        <v>10</v>
      </c>
      <c r="G263" s="9"/>
    </row>
    <row r="264" spans="1:8" x14ac:dyDescent="0.25">
      <c r="A264" s="9"/>
      <c r="B264" s="9"/>
      <c r="C264" s="9"/>
      <c r="D264" s="9"/>
      <c r="E264" s="9" t="s">
        <v>20</v>
      </c>
      <c r="F264" s="9" t="s">
        <v>11</v>
      </c>
      <c r="G264" s="9"/>
    </row>
    <row r="265" spans="1:8" x14ac:dyDescent="0.25">
      <c r="A265" s="9"/>
      <c r="B265" s="9"/>
      <c r="C265" s="9"/>
      <c r="D265" s="9"/>
      <c r="E265" s="9"/>
      <c r="F265" s="9" t="s">
        <v>12</v>
      </c>
      <c r="G265" s="9"/>
    </row>
    <row r="266" spans="1:8" x14ac:dyDescent="0.25">
      <c r="A266" s="8">
        <v>130</v>
      </c>
      <c r="B266" s="8" t="s">
        <v>64</v>
      </c>
      <c r="C266" s="9" t="s">
        <v>15</v>
      </c>
      <c r="D266" s="9" t="s">
        <v>6</v>
      </c>
      <c r="E266" s="9" t="s">
        <v>16</v>
      </c>
      <c r="F266" s="9" t="s">
        <v>7</v>
      </c>
      <c r="G266" s="9" t="s">
        <v>22</v>
      </c>
      <c r="H266" s="22">
        <v>34</v>
      </c>
    </row>
    <row r="267" spans="1:8" x14ac:dyDescent="0.25">
      <c r="A267" s="9"/>
      <c r="B267" s="9"/>
      <c r="C267" s="9" t="s">
        <v>17</v>
      </c>
      <c r="D267" s="9" t="s">
        <v>21</v>
      </c>
      <c r="E267" s="9" t="s">
        <v>11</v>
      </c>
      <c r="F267" s="9" t="s">
        <v>8</v>
      </c>
      <c r="G267" s="9"/>
    </row>
    <row r="268" spans="1:8" x14ac:dyDescent="0.25">
      <c r="A268" s="9"/>
      <c r="B268" s="9"/>
      <c r="C268" s="9"/>
      <c r="D268" s="9"/>
      <c r="E268" s="9" t="s">
        <v>12</v>
      </c>
      <c r="F268" s="9" t="s">
        <v>9</v>
      </c>
      <c r="G268" s="9"/>
    </row>
    <row r="269" spans="1:8" x14ac:dyDescent="0.25">
      <c r="A269" s="9"/>
      <c r="B269" s="9"/>
      <c r="C269" s="9"/>
      <c r="D269" s="9"/>
      <c r="E269" s="9" t="s">
        <v>18</v>
      </c>
      <c r="F269" s="9" t="s">
        <v>10</v>
      </c>
      <c r="G269" s="9"/>
    </row>
    <row r="270" spans="1:8" x14ac:dyDescent="0.25">
      <c r="A270" s="9"/>
      <c r="B270" s="9"/>
      <c r="C270" s="9"/>
      <c r="D270" s="9"/>
      <c r="E270" s="9" t="s">
        <v>19</v>
      </c>
      <c r="F270" s="9"/>
      <c r="G270" s="9"/>
    </row>
    <row r="271" spans="1:8" x14ac:dyDescent="0.25">
      <c r="A271" s="9"/>
      <c r="B271" s="9"/>
      <c r="C271" s="9"/>
      <c r="D271" s="9"/>
      <c r="E271" s="9" t="s">
        <v>13</v>
      </c>
      <c r="F271" s="9"/>
      <c r="G271" s="9"/>
    </row>
    <row r="272" spans="1:8" x14ac:dyDescent="0.25">
      <c r="A272" s="9"/>
      <c r="B272" s="9"/>
      <c r="C272" s="9"/>
      <c r="D272" s="9"/>
      <c r="E272" s="9" t="s">
        <v>20</v>
      </c>
      <c r="F272" s="9"/>
      <c r="G272" s="9"/>
    </row>
    <row r="273" spans="1:8" x14ac:dyDescent="0.25">
      <c r="A273" s="8">
        <v>135</v>
      </c>
      <c r="B273" s="8" t="s">
        <v>65</v>
      </c>
      <c r="C273" s="9" t="s">
        <v>6</v>
      </c>
      <c r="D273" s="9" t="s">
        <v>15</v>
      </c>
      <c r="E273" s="9" t="s">
        <v>16</v>
      </c>
      <c r="F273" s="9" t="s">
        <v>20</v>
      </c>
      <c r="G273" s="9" t="s">
        <v>22</v>
      </c>
      <c r="H273" s="22">
        <v>35</v>
      </c>
    </row>
    <row r="274" spans="1:8" x14ac:dyDescent="0.25">
      <c r="A274" s="9"/>
      <c r="B274" s="9"/>
      <c r="C274" s="9" t="s">
        <v>21</v>
      </c>
      <c r="D274" s="9" t="s">
        <v>17</v>
      </c>
      <c r="E274" s="9" t="s">
        <v>7</v>
      </c>
      <c r="F274" s="9"/>
      <c r="G274" s="9"/>
    </row>
    <row r="275" spans="1:8" x14ac:dyDescent="0.25">
      <c r="A275" s="9"/>
      <c r="B275" s="9"/>
      <c r="C275" s="9"/>
      <c r="D275" s="9"/>
      <c r="E275" s="9" t="s">
        <v>8</v>
      </c>
      <c r="F275" s="9"/>
      <c r="G275" s="9"/>
    </row>
    <row r="276" spans="1:8" x14ac:dyDescent="0.25">
      <c r="A276" s="9"/>
      <c r="B276" s="9"/>
      <c r="C276" s="9"/>
      <c r="D276" s="9"/>
      <c r="E276" s="9" t="s">
        <v>9</v>
      </c>
      <c r="F276" s="9"/>
      <c r="G276" s="9"/>
    </row>
    <row r="277" spans="1:8" x14ac:dyDescent="0.25">
      <c r="A277" s="9"/>
      <c r="B277" s="9"/>
      <c r="C277" s="9"/>
      <c r="D277" s="9"/>
      <c r="E277" s="9" t="s">
        <v>10</v>
      </c>
      <c r="F277" s="9"/>
      <c r="G277" s="9"/>
    </row>
    <row r="278" spans="1:8" x14ac:dyDescent="0.25">
      <c r="A278" s="9"/>
      <c r="B278" s="9"/>
      <c r="C278" s="9"/>
      <c r="D278" s="9"/>
      <c r="E278" s="9" t="s">
        <v>11</v>
      </c>
      <c r="F278" s="9"/>
      <c r="G278" s="9"/>
    </row>
    <row r="279" spans="1:8" x14ac:dyDescent="0.25">
      <c r="A279" s="9"/>
      <c r="B279" s="9"/>
      <c r="C279" s="9"/>
      <c r="D279" s="9"/>
      <c r="E279" s="9" t="s">
        <v>12</v>
      </c>
      <c r="F279" s="9"/>
      <c r="G279" s="9"/>
    </row>
    <row r="280" spans="1:8" x14ac:dyDescent="0.25">
      <c r="A280" s="9"/>
      <c r="B280" s="9"/>
      <c r="C280" s="9"/>
      <c r="D280" s="9"/>
      <c r="E280" s="9" t="s">
        <v>18</v>
      </c>
      <c r="F280" s="9"/>
      <c r="G280" s="9"/>
    </row>
    <row r="281" spans="1:8" x14ac:dyDescent="0.25">
      <c r="A281" s="9"/>
      <c r="B281" s="9"/>
      <c r="C281" s="9"/>
      <c r="D281" s="9"/>
      <c r="E281" s="9" t="s">
        <v>19</v>
      </c>
      <c r="F281" s="9"/>
      <c r="G281" s="9"/>
    </row>
    <row r="282" spans="1:8" x14ac:dyDescent="0.25">
      <c r="A282" s="9"/>
      <c r="B282" s="9"/>
      <c r="C282" s="9"/>
      <c r="D282" s="9"/>
      <c r="E282" s="9" t="s">
        <v>13</v>
      </c>
      <c r="F282" s="9"/>
      <c r="G282" s="9"/>
    </row>
    <row r="283" spans="1:8" x14ac:dyDescent="0.25">
      <c r="A283" s="8">
        <v>143</v>
      </c>
      <c r="B283" s="8" t="s">
        <v>66</v>
      </c>
      <c r="C283" s="9" t="s">
        <v>17</v>
      </c>
      <c r="D283" s="9" t="s">
        <v>15</v>
      </c>
      <c r="E283" s="9" t="s">
        <v>16</v>
      </c>
      <c r="F283" s="9"/>
      <c r="G283" s="9" t="s">
        <v>22</v>
      </c>
      <c r="H283" s="22">
        <v>36</v>
      </c>
    </row>
    <row r="284" spans="1:8" x14ac:dyDescent="0.25">
      <c r="A284" s="9"/>
      <c r="B284" s="9"/>
      <c r="C284" s="9" t="s">
        <v>6</v>
      </c>
      <c r="D284" s="9"/>
      <c r="E284" s="9" t="s">
        <v>7</v>
      </c>
      <c r="F284" s="9"/>
      <c r="G284" s="9"/>
    </row>
    <row r="285" spans="1:8" x14ac:dyDescent="0.25">
      <c r="A285" s="9"/>
      <c r="B285" s="9"/>
      <c r="C285" s="9" t="s">
        <v>21</v>
      </c>
      <c r="D285" s="9"/>
      <c r="E285" s="9" t="s">
        <v>8</v>
      </c>
      <c r="F285" s="9"/>
      <c r="G285" s="9"/>
    </row>
    <row r="286" spans="1:8" x14ac:dyDescent="0.25">
      <c r="A286" s="9"/>
      <c r="B286" s="9"/>
      <c r="C286" s="9"/>
      <c r="D286" s="9"/>
      <c r="E286" s="9" t="s">
        <v>9</v>
      </c>
      <c r="F286" s="9"/>
      <c r="G286" s="9"/>
    </row>
    <row r="287" spans="1:8" x14ac:dyDescent="0.25">
      <c r="A287" s="9"/>
      <c r="B287" s="9"/>
      <c r="C287" s="9"/>
      <c r="D287" s="9"/>
      <c r="E287" s="9" t="s">
        <v>10</v>
      </c>
      <c r="F287" s="9"/>
      <c r="G287" s="9"/>
    </row>
    <row r="288" spans="1:8" x14ac:dyDescent="0.25">
      <c r="A288" s="9"/>
      <c r="B288" s="9"/>
      <c r="C288" s="9"/>
      <c r="D288" s="9"/>
      <c r="E288" s="9" t="s">
        <v>11</v>
      </c>
      <c r="F288" s="9"/>
      <c r="G288" s="9"/>
    </row>
    <row r="289" spans="1:8" x14ac:dyDescent="0.25">
      <c r="A289" s="9"/>
      <c r="B289" s="9"/>
      <c r="C289" s="9"/>
      <c r="D289" s="9"/>
      <c r="E289" s="9" t="s">
        <v>12</v>
      </c>
      <c r="F289" s="9"/>
      <c r="G289" s="9"/>
    </row>
    <row r="290" spans="1:8" x14ac:dyDescent="0.25">
      <c r="A290" s="9"/>
      <c r="B290" s="9"/>
      <c r="C290" s="9"/>
      <c r="D290" s="9"/>
      <c r="E290" s="9" t="s">
        <v>18</v>
      </c>
      <c r="F290" s="9"/>
      <c r="G290" s="9"/>
    </row>
    <row r="291" spans="1:8" x14ac:dyDescent="0.25">
      <c r="A291" s="9"/>
      <c r="B291" s="9"/>
      <c r="C291" s="9"/>
      <c r="D291" s="9"/>
      <c r="E291" s="9" t="s">
        <v>19</v>
      </c>
      <c r="F291" s="9"/>
      <c r="G291" s="9"/>
    </row>
    <row r="292" spans="1:8" x14ac:dyDescent="0.25">
      <c r="A292" s="9"/>
      <c r="B292" s="9"/>
      <c r="C292" s="9"/>
      <c r="D292" s="9"/>
      <c r="E292" s="9" t="s">
        <v>13</v>
      </c>
      <c r="F292" s="9"/>
      <c r="G292" s="9"/>
    </row>
    <row r="293" spans="1:8" x14ac:dyDescent="0.25">
      <c r="A293" s="9"/>
      <c r="B293" s="9"/>
      <c r="C293" s="9"/>
      <c r="D293" s="9"/>
      <c r="E293" s="9" t="s">
        <v>20</v>
      </c>
      <c r="F293" s="9"/>
      <c r="G293" s="9"/>
    </row>
    <row r="294" spans="1:8" x14ac:dyDescent="0.25">
      <c r="A294" s="8">
        <v>148</v>
      </c>
      <c r="B294" s="8" t="s">
        <v>68</v>
      </c>
      <c r="C294" s="9" t="s">
        <v>17</v>
      </c>
      <c r="D294" s="9" t="s">
        <v>15</v>
      </c>
      <c r="E294" s="9" t="s">
        <v>7</v>
      </c>
      <c r="F294" s="9" t="s">
        <v>16</v>
      </c>
      <c r="G294" s="9" t="s">
        <v>22</v>
      </c>
      <c r="H294" s="22">
        <v>37</v>
      </c>
    </row>
    <row r="295" spans="1:8" x14ac:dyDescent="0.25">
      <c r="A295" s="9"/>
      <c r="B295" s="9"/>
      <c r="C295" s="9" t="s">
        <v>6</v>
      </c>
      <c r="D295" s="9"/>
      <c r="E295" s="9" t="s">
        <v>8</v>
      </c>
      <c r="F295" s="9"/>
      <c r="G295" s="9"/>
    </row>
    <row r="296" spans="1:8" x14ac:dyDescent="0.25">
      <c r="A296" s="9"/>
      <c r="B296" s="9"/>
      <c r="C296" s="9" t="s">
        <v>21</v>
      </c>
      <c r="D296" s="9"/>
      <c r="E296" s="9" t="s">
        <v>9</v>
      </c>
      <c r="F296" s="9"/>
      <c r="G296" s="9"/>
    </row>
    <row r="297" spans="1:8" x14ac:dyDescent="0.25">
      <c r="A297" s="9"/>
      <c r="B297" s="9"/>
      <c r="C297" s="9"/>
      <c r="D297" s="9"/>
      <c r="E297" s="9" t="s">
        <v>10</v>
      </c>
      <c r="F297" s="9"/>
      <c r="G297" s="9"/>
    </row>
    <row r="298" spans="1:8" x14ac:dyDescent="0.25">
      <c r="A298" s="9"/>
      <c r="B298" s="9"/>
      <c r="C298" s="9"/>
      <c r="D298" s="9"/>
      <c r="E298" s="9" t="s">
        <v>11</v>
      </c>
      <c r="F298" s="9"/>
      <c r="G298" s="9"/>
    </row>
    <row r="299" spans="1:8" x14ac:dyDescent="0.25">
      <c r="A299" s="9"/>
      <c r="B299" s="9"/>
      <c r="C299" s="9"/>
      <c r="D299" s="9"/>
      <c r="E299" s="9" t="s">
        <v>12</v>
      </c>
      <c r="F299" s="9"/>
      <c r="G299" s="9"/>
    </row>
    <row r="300" spans="1:8" x14ac:dyDescent="0.25">
      <c r="A300" s="9"/>
      <c r="B300" s="9"/>
      <c r="C300" s="9"/>
      <c r="D300" s="9"/>
      <c r="E300" s="9" t="s">
        <v>18</v>
      </c>
      <c r="F300" s="9"/>
      <c r="G300" s="9"/>
    </row>
    <row r="301" spans="1:8" x14ac:dyDescent="0.25">
      <c r="A301" s="9"/>
      <c r="B301" s="9"/>
      <c r="C301" s="9"/>
      <c r="D301" s="9"/>
      <c r="E301" s="9" t="s">
        <v>19</v>
      </c>
      <c r="F301" s="9"/>
      <c r="G301" s="9"/>
    </row>
    <row r="302" spans="1:8" x14ac:dyDescent="0.25">
      <c r="A302" s="9"/>
      <c r="B302" s="9"/>
      <c r="C302" s="9"/>
      <c r="D302" s="9"/>
      <c r="E302" s="9" t="s">
        <v>13</v>
      </c>
      <c r="F302" s="9"/>
      <c r="G302" s="9"/>
    </row>
    <row r="303" spans="1:8" x14ac:dyDescent="0.25">
      <c r="A303" s="9"/>
      <c r="B303" s="9"/>
      <c r="C303" s="9"/>
      <c r="D303" s="9"/>
      <c r="E303" s="9" t="s">
        <v>20</v>
      </c>
      <c r="F303" s="9"/>
      <c r="G303" s="9"/>
    </row>
    <row r="304" spans="1:8" x14ac:dyDescent="0.25">
      <c r="A304" s="8">
        <v>164</v>
      </c>
      <c r="B304" s="8" t="s">
        <v>69</v>
      </c>
      <c r="C304" s="9" t="s">
        <v>21</v>
      </c>
      <c r="D304" s="9" t="s">
        <v>15</v>
      </c>
      <c r="E304" s="9" t="s">
        <v>16</v>
      </c>
      <c r="F304" s="9" t="s">
        <v>18</v>
      </c>
      <c r="G304" s="9" t="s">
        <v>22</v>
      </c>
      <c r="H304" s="22">
        <v>38</v>
      </c>
    </row>
    <row r="305" spans="1:8" x14ac:dyDescent="0.25">
      <c r="A305" s="9"/>
      <c r="B305" s="9"/>
      <c r="C305" s="9"/>
      <c r="D305" s="9" t="s">
        <v>17</v>
      </c>
      <c r="E305" s="9" t="s">
        <v>7</v>
      </c>
      <c r="F305" s="9" t="s">
        <v>20</v>
      </c>
    </row>
    <row r="306" spans="1:8" x14ac:dyDescent="0.25">
      <c r="A306" s="9"/>
      <c r="B306" s="9"/>
      <c r="C306" s="9"/>
      <c r="D306" s="9" t="s">
        <v>6</v>
      </c>
      <c r="E306" s="9" t="s">
        <v>8</v>
      </c>
      <c r="F306" s="9"/>
    </row>
    <row r="307" spans="1:8" x14ac:dyDescent="0.25">
      <c r="A307" s="9"/>
      <c r="B307" s="9"/>
      <c r="C307" s="9"/>
      <c r="D307" s="9"/>
      <c r="E307" s="9" t="s">
        <v>9</v>
      </c>
      <c r="F307" s="9"/>
    </row>
    <row r="308" spans="1:8" x14ac:dyDescent="0.25">
      <c r="A308" s="9"/>
      <c r="B308" s="9"/>
      <c r="C308" s="9"/>
      <c r="D308" s="9"/>
      <c r="E308" s="9" t="s">
        <v>67</v>
      </c>
      <c r="F308" s="9"/>
    </row>
    <row r="309" spans="1:8" x14ac:dyDescent="0.25">
      <c r="A309" s="9"/>
      <c r="B309" s="9"/>
      <c r="C309" s="9"/>
      <c r="D309" s="9"/>
      <c r="E309" s="9" t="s">
        <v>10</v>
      </c>
      <c r="F309" s="9"/>
    </row>
    <row r="310" spans="1:8" x14ac:dyDescent="0.25">
      <c r="A310" s="9"/>
      <c r="B310" s="9"/>
      <c r="C310" s="9"/>
      <c r="D310" s="9"/>
      <c r="E310" s="9" t="s">
        <v>11</v>
      </c>
      <c r="F310" s="9"/>
    </row>
    <row r="311" spans="1:8" x14ac:dyDescent="0.25">
      <c r="A311" s="9"/>
      <c r="B311" s="9"/>
      <c r="C311" s="9"/>
      <c r="D311" s="9"/>
      <c r="E311" s="9" t="s">
        <v>12</v>
      </c>
      <c r="F311" s="9"/>
    </row>
    <row r="312" spans="1:8" x14ac:dyDescent="0.25">
      <c r="A312" s="9"/>
      <c r="B312" s="9"/>
      <c r="C312" s="9"/>
      <c r="D312" s="9"/>
      <c r="E312" s="9" t="s">
        <v>19</v>
      </c>
      <c r="F312" s="9"/>
    </row>
    <row r="313" spans="1:8" x14ac:dyDescent="0.25">
      <c r="A313" s="9"/>
      <c r="B313" s="9"/>
      <c r="C313" s="9"/>
      <c r="D313" s="9"/>
      <c r="E313" s="9" t="s">
        <v>13</v>
      </c>
      <c r="F313" s="9"/>
    </row>
    <row r="314" spans="1:8" x14ac:dyDescent="0.25">
      <c r="A314" s="8">
        <v>168</v>
      </c>
      <c r="B314" s="8" t="s">
        <v>70</v>
      </c>
      <c r="C314" s="9" t="s">
        <v>15</v>
      </c>
      <c r="D314" s="9" t="s">
        <v>21</v>
      </c>
      <c r="E314" s="9" t="s">
        <v>7</v>
      </c>
      <c r="F314" s="9" t="s">
        <v>16</v>
      </c>
      <c r="G314" s="9" t="s">
        <v>22</v>
      </c>
      <c r="H314" s="22">
        <v>39</v>
      </c>
    </row>
    <row r="315" spans="1:8" x14ac:dyDescent="0.25">
      <c r="A315" s="9"/>
      <c r="B315" s="9"/>
      <c r="C315" s="9" t="s">
        <v>17</v>
      </c>
      <c r="D315" s="9"/>
      <c r="E315" s="9" t="s">
        <v>8</v>
      </c>
      <c r="F315" s="9" t="s">
        <v>19</v>
      </c>
      <c r="G315" s="9"/>
    </row>
    <row r="316" spans="1:8" x14ac:dyDescent="0.25">
      <c r="A316" s="9"/>
      <c r="B316" s="9"/>
      <c r="C316" s="9" t="s">
        <v>6</v>
      </c>
      <c r="D316" s="9"/>
      <c r="E316" s="9" t="s">
        <v>9</v>
      </c>
      <c r="F316" s="9" t="s">
        <v>13</v>
      </c>
      <c r="G316" s="9"/>
    </row>
    <row r="317" spans="1:8" x14ac:dyDescent="0.25">
      <c r="A317" s="9"/>
      <c r="B317" s="9"/>
      <c r="C317" s="9"/>
      <c r="D317" s="9"/>
      <c r="E317" s="9" t="s">
        <v>10</v>
      </c>
      <c r="F317" s="9"/>
      <c r="G317" s="9"/>
    </row>
    <row r="318" spans="1:8" x14ac:dyDescent="0.25">
      <c r="A318" s="9"/>
      <c r="B318" s="9"/>
      <c r="C318" s="9"/>
      <c r="D318" s="9"/>
      <c r="E318" s="9" t="s">
        <v>11</v>
      </c>
      <c r="F318" s="9"/>
      <c r="G318" s="9"/>
    </row>
    <row r="319" spans="1:8" x14ac:dyDescent="0.25">
      <c r="A319" s="9"/>
      <c r="B319" s="9"/>
      <c r="C319" s="9"/>
      <c r="D319" s="9"/>
      <c r="E319" s="9" t="s">
        <v>12</v>
      </c>
      <c r="F319" s="9"/>
      <c r="G319" s="9"/>
    </row>
    <row r="320" spans="1:8" x14ac:dyDescent="0.25">
      <c r="A320" s="9"/>
      <c r="B320" s="9"/>
      <c r="C320" s="9"/>
      <c r="D320" s="9"/>
      <c r="E320" s="9" t="s">
        <v>18</v>
      </c>
      <c r="F320" s="9"/>
      <c r="G320" s="9"/>
    </row>
    <row r="321" spans="1:8" x14ac:dyDescent="0.25">
      <c r="A321" s="9"/>
      <c r="B321" s="9"/>
      <c r="C321" s="9"/>
      <c r="D321" s="9"/>
      <c r="E321" s="9" t="s">
        <v>20</v>
      </c>
      <c r="F321" s="9"/>
      <c r="G321" s="9"/>
    </row>
    <row r="322" spans="1:8" x14ac:dyDescent="0.25">
      <c r="A322" s="18">
        <v>169</v>
      </c>
      <c r="B322" s="18" t="s">
        <v>71</v>
      </c>
      <c r="C322" s="19" t="s">
        <v>15</v>
      </c>
      <c r="D322" s="19" t="s">
        <v>6</v>
      </c>
      <c r="E322" s="19" t="s">
        <v>16</v>
      </c>
      <c r="F322" s="19" t="s">
        <v>7</v>
      </c>
      <c r="G322" s="19" t="s">
        <v>22</v>
      </c>
      <c r="H322" s="22">
        <v>40</v>
      </c>
    </row>
    <row r="323" spans="1:8" x14ac:dyDescent="0.25">
      <c r="A323" s="19"/>
      <c r="B323" s="19"/>
      <c r="C323" s="19" t="s">
        <v>17</v>
      </c>
      <c r="D323" s="19" t="s">
        <v>21</v>
      </c>
      <c r="E323" s="19" t="s">
        <v>12</v>
      </c>
      <c r="F323" s="19" t="s">
        <v>8</v>
      </c>
      <c r="G323" s="19"/>
    </row>
    <row r="324" spans="1:8" x14ac:dyDescent="0.25">
      <c r="A324" s="19"/>
      <c r="B324" s="19"/>
      <c r="C324" s="19"/>
      <c r="D324" s="19"/>
      <c r="E324" s="19" t="s">
        <v>19</v>
      </c>
      <c r="F324" s="19" t="s">
        <v>9</v>
      </c>
      <c r="G324" s="19"/>
    </row>
    <row r="325" spans="1:8" x14ac:dyDescent="0.25">
      <c r="A325" s="19"/>
      <c r="B325" s="19"/>
      <c r="C325" s="19"/>
      <c r="D325" s="19"/>
      <c r="E325" s="19" t="s">
        <v>13</v>
      </c>
      <c r="F325" s="19" t="s">
        <v>10</v>
      </c>
      <c r="G325" s="19"/>
    </row>
    <row r="326" spans="1:8" x14ac:dyDescent="0.25">
      <c r="A326" s="19"/>
      <c r="B326" s="19"/>
      <c r="C326" s="19"/>
      <c r="D326" s="19"/>
      <c r="E326" s="19" t="s">
        <v>20</v>
      </c>
      <c r="F326" s="19" t="s">
        <v>11</v>
      </c>
      <c r="G326" s="19"/>
    </row>
    <row r="327" spans="1:8" x14ac:dyDescent="0.25">
      <c r="A327" s="19"/>
      <c r="B327" s="19"/>
      <c r="C327" s="19"/>
      <c r="D327" s="19"/>
      <c r="E327" s="19"/>
      <c r="F327" s="19" t="s">
        <v>18</v>
      </c>
      <c r="G327" s="19"/>
    </row>
    <row r="328" spans="1:8" x14ac:dyDescent="0.25">
      <c r="A328" s="8">
        <v>171</v>
      </c>
      <c r="B328" s="8" t="s">
        <v>72</v>
      </c>
      <c r="C328" s="9" t="s">
        <v>17</v>
      </c>
      <c r="D328" s="9" t="s">
        <v>15</v>
      </c>
      <c r="E328" s="9" t="s">
        <v>16</v>
      </c>
      <c r="F328" s="9"/>
      <c r="G328" s="9" t="s">
        <v>22</v>
      </c>
      <c r="H328" s="22">
        <v>41</v>
      </c>
    </row>
    <row r="329" spans="1:8" x14ac:dyDescent="0.25">
      <c r="A329" s="9"/>
      <c r="B329" s="9"/>
      <c r="C329" s="9" t="s">
        <v>6</v>
      </c>
      <c r="D329" s="9"/>
      <c r="E329" s="9" t="s">
        <v>7</v>
      </c>
      <c r="F329" s="9"/>
      <c r="G329" s="9"/>
    </row>
    <row r="330" spans="1:8" x14ac:dyDescent="0.25">
      <c r="A330" s="9"/>
      <c r="B330" s="9"/>
      <c r="C330" s="9" t="s">
        <v>21</v>
      </c>
      <c r="D330" s="9"/>
      <c r="E330" s="9" t="s">
        <v>8</v>
      </c>
      <c r="F330" s="9"/>
      <c r="G330" s="9"/>
    </row>
    <row r="331" spans="1:8" x14ac:dyDescent="0.25">
      <c r="A331" s="9"/>
      <c r="B331" s="9"/>
      <c r="C331" s="9"/>
      <c r="D331" s="9"/>
      <c r="E331" s="9" t="s">
        <v>9</v>
      </c>
      <c r="F331" s="9"/>
      <c r="G331" s="9"/>
    </row>
    <row r="332" spans="1:8" x14ac:dyDescent="0.25">
      <c r="A332" s="9"/>
      <c r="B332" s="9"/>
      <c r="C332" s="9"/>
      <c r="D332" s="9"/>
      <c r="E332" s="9" t="s">
        <v>10</v>
      </c>
      <c r="F332" s="9"/>
      <c r="G332" s="9"/>
    </row>
    <row r="333" spans="1:8" x14ac:dyDescent="0.25">
      <c r="A333" s="9"/>
      <c r="B333" s="9"/>
      <c r="C333" s="9"/>
      <c r="D333" s="9"/>
      <c r="E333" s="9" t="s">
        <v>11</v>
      </c>
      <c r="F333" s="9"/>
      <c r="G333" s="9"/>
    </row>
    <row r="334" spans="1:8" x14ac:dyDescent="0.25">
      <c r="A334" s="9"/>
      <c r="B334" s="9"/>
      <c r="C334" s="9"/>
      <c r="D334" s="9"/>
      <c r="E334" s="9" t="s">
        <v>12</v>
      </c>
      <c r="F334" s="9"/>
      <c r="G334" s="9"/>
    </row>
    <row r="335" spans="1:8" x14ac:dyDescent="0.25">
      <c r="A335" s="9"/>
      <c r="B335" s="9"/>
      <c r="C335" s="9"/>
      <c r="D335" s="9"/>
      <c r="E335" s="9" t="s">
        <v>18</v>
      </c>
      <c r="F335" s="9"/>
      <c r="G335" s="9"/>
    </row>
    <row r="336" spans="1:8" x14ac:dyDescent="0.25">
      <c r="A336" s="9"/>
      <c r="B336" s="9"/>
      <c r="C336" s="9"/>
      <c r="D336" s="9"/>
      <c r="E336" s="9" t="s">
        <v>19</v>
      </c>
      <c r="F336" s="9"/>
      <c r="G336" s="9"/>
    </row>
    <row r="337" spans="1:8" x14ac:dyDescent="0.25">
      <c r="A337" s="9"/>
      <c r="B337" s="9"/>
      <c r="C337" s="9"/>
      <c r="D337" s="9"/>
      <c r="E337" s="9" t="s">
        <v>13</v>
      </c>
      <c r="F337" s="9"/>
      <c r="G337" s="9"/>
    </row>
    <row r="338" spans="1:8" x14ac:dyDescent="0.25">
      <c r="A338" s="9"/>
      <c r="B338" s="9"/>
      <c r="C338" s="9"/>
      <c r="D338" s="9"/>
      <c r="E338" s="9" t="s">
        <v>20</v>
      </c>
      <c r="F338" s="9"/>
      <c r="G338" s="9"/>
    </row>
    <row r="339" spans="1:8" x14ac:dyDescent="0.25">
      <c r="A339" s="8">
        <v>173</v>
      </c>
      <c r="B339" s="8" t="s">
        <v>73</v>
      </c>
      <c r="C339" s="9" t="s">
        <v>6</v>
      </c>
      <c r="D339" s="9" t="s">
        <v>15</v>
      </c>
      <c r="E339" s="9" t="s">
        <v>16</v>
      </c>
      <c r="F339" s="9" t="s">
        <v>18</v>
      </c>
      <c r="G339" s="9" t="s">
        <v>22</v>
      </c>
      <c r="H339" s="22">
        <v>42</v>
      </c>
    </row>
    <row r="340" spans="1:8" x14ac:dyDescent="0.25">
      <c r="A340" s="9"/>
      <c r="B340" s="9"/>
      <c r="C340" s="9"/>
      <c r="D340" s="9" t="s">
        <v>17</v>
      </c>
      <c r="E340" s="9" t="s">
        <v>7</v>
      </c>
      <c r="F340" s="9" t="s">
        <v>19</v>
      </c>
      <c r="G340" s="9"/>
    </row>
    <row r="341" spans="1:8" x14ac:dyDescent="0.25">
      <c r="A341" s="9"/>
      <c r="B341" s="9"/>
      <c r="C341" s="9"/>
      <c r="D341" s="9" t="s">
        <v>21</v>
      </c>
      <c r="E341" s="9" t="s">
        <v>8</v>
      </c>
      <c r="F341" s="9"/>
      <c r="G341" s="9"/>
    </row>
    <row r="342" spans="1:8" x14ac:dyDescent="0.25">
      <c r="A342" s="9"/>
      <c r="B342" s="9"/>
      <c r="C342" s="9"/>
      <c r="D342" s="9"/>
      <c r="E342" s="9" t="s">
        <v>9</v>
      </c>
      <c r="F342" s="9"/>
      <c r="G342" s="9"/>
    </row>
    <row r="343" spans="1:8" x14ac:dyDescent="0.25">
      <c r="A343" s="9"/>
      <c r="B343" s="9"/>
      <c r="C343" s="9"/>
      <c r="D343" s="9"/>
      <c r="E343" s="9" t="s">
        <v>10</v>
      </c>
      <c r="F343" s="9"/>
      <c r="G343" s="9"/>
    </row>
    <row r="344" spans="1:8" x14ac:dyDescent="0.25">
      <c r="A344" s="9"/>
      <c r="B344" s="9"/>
      <c r="C344" s="9"/>
      <c r="D344" s="9"/>
      <c r="E344" s="9" t="s">
        <v>11</v>
      </c>
      <c r="F344" s="9"/>
      <c r="G344" s="9"/>
    </row>
    <row r="345" spans="1:8" x14ac:dyDescent="0.25">
      <c r="A345" s="9"/>
      <c r="B345" s="9"/>
      <c r="C345" s="9"/>
      <c r="D345" s="9"/>
      <c r="E345" s="9" t="s">
        <v>12</v>
      </c>
      <c r="F345" s="9"/>
      <c r="G345" s="9"/>
    </row>
    <row r="346" spans="1:8" x14ac:dyDescent="0.25">
      <c r="A346" s="9"/>
      <c r="B346" s="9"/>
      <c r="C346" s="9"/>
      <c r="D346" s="9"/>
      <c r="E346" s="9" t="s">
        <v>13</v>
      </c>
      <c r="F346" s="9"/>
      <c r="G346" s="9"/>
    </row>
    <row r="347" spans="1:8" x14ac:dyDescent="0.25">
      <c r="A347" s="9"/>
      <c r="B347" s="9"/>
      <c r="C347" s="9"/>
      <c r="D347" s="9"/>
      <c r="E347" s="9" t="s">
        <v>20</v>
      </c>
      <c r="F347" s="9"/>
      <c r="G347" s="9"/>
    </row>
    <row r="348" spans="1:8" x14ac:dyDescent="0.25">
      <c r="A348" s="18">
        <v>174</v>
      </c>
      <c r="B348" s="18" t="s">
        <v>74</v>
      </c>
      <c r="C348" s="19" t="s">
        <v>6</v>
      </c>
      <c r="D348" s="19" t="s">
        <v>15</v>
      </c>
      <c r="E348" s="19" t="s">
        <v>16</v>
      </c>
      <c r="F348" s="19" t="s">
        <v>19</v>
      </c>
      <c r="G348" s="19" t="s">
        <v>22</v>
      </c>
      <c r="H348" s="22">
        <v>43</v>
      </c>
    </row>
    <row r="349" spans="1:8" x14ac:dyDescent="0.25">
      <c r="A349" s="19"/>
      <c r="B349" s="19"/>
      <c r="C349" s="19" t="s">
        <v>21</v>
      </c>
      <c r="D349" s="19" t="s">
        <v>17</v>
      </c>
      <c r="E349" s="19" t="s">
        <v>7</v>
      </c>
      <c r="F349" s="19"/>
      <c r="G349" s="19"/>
    </row>
    <row r="350" spans="1:8" x14ac:dyDescent="0.25">
      <c r="A350" s="19"/>
      <c r="B350" s="19"/>
      <c r="C350" s="19"/>
      <c r="D350" s="19"/>
      <c r="E350" s="19" t="s">
        <v>8</v>
      </c>
      <c r="F350" s="19"/>
      <c r="G350" s="19"/>
    </row>
    <row r="351" spans="1:8" x14ac:dyDescent="0.25">
      <c r="A351" s="19"/>
      <c r="B351" s="19"/>
      <c r="C351" s="19"/>
      <c r="D351" s="19"/>
      <c r="E351" s="19" t="s">
        <v>9</v>
      </c>
      <c r="F351" s="19"/>
      <c r="G351" s="19"/>
    </row>
    <row r="352" spans="1:8" x14ac:dyDescent="0.25">
      <c r="A352" s="19"/>
      <c r="B352" s="19"/>
      <c r="C352" s="19"/>
      <c r="D352" s="19"/>
      <c r="E352" s="19" t="s">
        <v>10</v>
      </c>
      <c r="F352" s="19"/>
      <c r="G352" s="19"/>
    </row>
    <row r="353" spans="1:8" x14ac:dyDescent="0.25">
      <c r="A353" s="19"/>
      <c r="B353" s="19"/>
      <c r="C353" s="19"/>
      <c r="D353" s="19"/>
      <c r="E353" s="19" t="s">
        <v>11</v>
      </c>
      <c r="F353" s="19"/>
      <c r="G353" s="19"/>
    </row>
    <row r="354" spans="1:8" x14ac:dyDescent="0.25">
      <c r="A354" s="19"/>
      <c r="B354" s="19"/>
      <c r="C354" s="19"/>
      <c r="D354" s="19"/>
      <c r="E354" s="19" t="s">
        <v>12</v>
      </c>
      <c r="F354" s="19"/>
      <c r="G354" s="19"/>
    </row>
    <row r="355" spans="1:8" x14ac:dyDescent="0.25">
      <c r="A355" s="19"/>
      <c r="B355" s="19"/>
      <c r="C355" s="19"/>
      <c r="D355" s="19"/>
      <c r="E355" s="19" t="s">
        <v>18</v>
      </c>
      <c r="F355" s="19"/>
      <c r="G355" s="19"/>
    </row>
    <row r="356" spans="1:8" x14ac:dyDescent="0.25">
      <c r="A356" s="19"/>
      <c r="B356" s="19"/>
      <c r="C356" s="19"/>
      <c r="D356" s="19"/>
      <c r="E356" s="19" t="s">
        <v>13</v>
      </c>
      <c r="F356" s="19"/>
      <c r="G356" s="19"/>
    </row>
    <row r="357" spans="1:8" x14ac:dyDescent="0.25">
      <c r="A357" s="19"/>
      <c r="B357" s="19"/>
      <c r="C357" s="19"/>
      <c r="D357" s="19"/>
      <c r="E357" s="19" t="s">
        <v>20</v>
      </c>
      <c r="F357" s="19"/>
      <c r="G357" s="19"/>
    </row>
    <row r="358" spans="1:8" x14ac:dyDescent="0.25">
      <c r="A358" s="8">
        <v>175</v>
      </c>
      <c r="B358" s="8" t="s">
        <v>75</v>
      </c>
      <c r="C358" s="9" t="s">
        <v>6</v>
      </c>
      <c r="D358" s="9" t="s">
        <v>15</v>
      </c>
      <c r="E358" s="9" t="s">
        <v>16</v>
      </c>
      <c r="F358" s="9" t="s">
        <v>18</v>
      </c>
      <c r="G358" s="9" t="s">
        <v>22</v>
      </c>
      <c r="H358" s="22">
        <v>44</v>
      </c>
    </row>
    <row r="359" spans="1:8" x14ac:dyDescent="0.25">
      <c r="A359" s="9"/>
      <c r="B359" s="9"/>
      <c r="C359" s="9" t="s">
        <v>21</v>
      </c>
      <c r="D359" s="9" t="s">
        <v>17</v>
      </c>
      <c r="E359" s="9" t="s">
        <v>7</v>
      </c>
      <c r="F359" s="9" t="s">
        <v>19</v>
      </c>
      <c r="G359" s="9"/>
    </row>
    <row r="360" spans="1:8" x14ac:dyDescent="0.25">
      <c r="A360" s="9"/>
      <c r="B360" s="9"/>
      <c r="C360" s="9"/>
      <c r="D360" s="9"/>
      <c r="E360" s="9" t="s">
        <v>8</v>
      </c>
      <c r="F360" s="9" t="s">
        <v>20</v>
      </c>
      <c r="G360" s="9"/>
    </row>
    <row r="361" spans="1:8" x14ac:dyDescent="0.25">
      <c r="A361" s="9"/>
      <c r="B361" s="9"/>
      <c r="C361" s="9"/>
      <c r="D361" s="9"/>
      <c r="E361" s="9" t="s">
        <v>9</v>
      </c>
      <c r="F361" s="9"/>
      <c r="G361" s="9"/>
    </row>
    <row r="362" spans="1:8" x14ac:dyDescent="0.25">
      <c r="A362" s="9"/>
      <c r="B362" s="9"/>
      <c r="C362" s="9"/>
      <c r="D362" s="9"/>
      <c r="E362" s="9" t="s">
        <v>10</v>
      </c>
      <c r="F362" s="9"/>
      <c r="G362" s="9"/>
    </row>
    <row r="363" spans="1:8" x14ac:dyDescent="0.25">
      <c r="A363" s="9"/>
      <c r="B363" s="9"/>
      <c r="C363" s="9"/>
      <c r="D363" s="9"/>
      <c r="E363" s="9" t="s">
        <v>11</v>
      </c>
      <c r="F363" s="9"/>
      <c r="G363" s="9"/>
    </row>
    <row r="364" spans="1:8" x14ac:dyDescent="0.25">
      <c r="A364" s="9"/>
      <c r="B364" s="9"/>
      <c r="C364" s="9"/>
      <c r="D364" s="9"/>
      <c r="E364" s="9" t="s">
        <v>12</v>
      </c>
      <c r="F364" s="9"/>
      <c r="G364" s="9"/>
    </row>
    <row r="365" spans="1:8" x14ac:dyDescent="0.25">
      <c r="A365" s="9"/>
      <c r="B365" s="9"/>
      <c r="C365" s="9"/>
      <c r="D365" s="9"/>
      <c r="E365" s="9" t="s">
        <v>13</v>
      </c>
      <c r="F365" s="9"/>
      <c r="G365" s="9"/>
    </row>
    <row r="366" spans="1:8" x14ac:dyDescent="0.25">
      <c r="A366" s="9">
        <v>186</v>
      </c>
      <c r="B366" s="9" t="s">
        <v>76</v>
      </c>
      <c r="C366" s="9" t="s">
        <v>6</v>
      </c>
      <c r="D366" s="9" t="s">
        <v>15</v>
      </c>
      <c r="E366" s="9" t="s">
        <v>7</v>
      </c>
      <c r="F366" s="9" t="s">
        <v>16</v>
      </c>
      <c r="G366" s="9" t="s">
        <v>14</v>
      </c>
      <c r="H366">
        <v>45</v>
      </c>
    </row>
    <row r="367" spans="1:8" x14ac:dyDescent="0.25">
      <c r="A367" s="9"/>
      <c r="B367" s="9" t="s">
        <v>77</v>
      </c>
      <c r="C367" s="9" t="s">
        <v>21</v>
      </c>
      <c r="D367" s="9" t="s">
        <v>17</v>
      </c>
      <c r="E367" s="9" t="s">
        <v>8</v>
      </c>
      <c r="F367" s="9" t="s">
        <v>18</v>
      </c>
      <c r="G367" s="9"/>
      <c r="H367"/>
    </row>
    <row r="368" spans="1:8" x14ac:dyDescent="0.25">
      <c r="A368" s="9"/>
      <c r="B368" s="9"/>
      <c r="C368" s="9"/>
      <c r="D368" s="9"/>
      <c r="E368" s="9" t="s">
        <v>9</v>
      </c>
      <c r="F368" s="9" t="s">
        <v>19</v>
      </c>
      <c r="G368" s="9"/>
      <c r="H368"/>
    </row>
    <row r="369" spans="1:8" x14ac:dyDescent="0.25">
      <c r="A369" s="9"/>
      <c r="B369" s="9"/>
      <c r="C369" s="9"/>
      <c r="D369" s="9"/>
      <c r="E369" s="9" t="s">
        <v>10</v>
      </c>
      <c r="F369" s="9" t="s">
        <v>13</v>
      </c>
      <c r="G369" s="9"/>
      <c r="H369"/>
    </row>
    <row r="370" spans="1:8" x14ac:dyDescent="0.25">
      <c r="A370" s="9"/>
      <c r="B370" s="9"/>
      <c r="C370" s="9"/>
      <c r="D370" s="9"/>
      <c r="E370" s="9" t="s">
        <v>11</v>
      </c>
      <c r="F370" s="9" t="s">
        <v>20</v>
      </c>
      <c r="G370" s="9"/>
      <c r="H370"/>
    </row>
    <row r="371" spans="1:8" x14ac:dyDescent="0.25">
      <c r="A371" s="9"/>
      <c r="B371" s="9"/>
      <c r="C371" s="9"/>
      <c r="D371" s="9"/>
      <c r="E371" s="9" t="s">
        <v>12</v>
      </c>
      <c r="F371" s="9"/>
      <c r="G371" s="9"/>
      <c r="H371"/>
    </row>
    <row r="372" spans="1:8" x14ac:dyDescent="0.25">
      <c r="A372" s="11">
        <v>187</v>
      </c>
      <c r="B372" s="10" t="s">
        <v>78</v>
      </c>
      <c r="C372" s="11" t="s">
        <v>6</v>
      </c>
      <c r="D372" s="11" t="s">
        <v>15</v>
      </c>
      <c r="E372" s="11" t="s">
        <v>16</v>
      </c>
      <c r="F372" s="11" t="s">
        <v>18</v>
      </c>
      <c r="G372" s="11" t="s">
        <v>22</v>
      </c>
      <c r="H372">
        <v>46</v>
      </c>
    </row>
    <row r="373" spans="1:8" x14ac:dyDescent="0.25">
      <c r="A373" s="11"/>
      <c r="B373" s="10" t="s">
        <v>79</v>
      </c>
      <c r="C373" s="11" t="s">
        <v>21</v>
      </c>
      <c r="D373" s="11" t="s">
        <v>17</v>
      </c>
      <c r="E373" s="11" t="s">
        <v>7</v>
      </c>
      <c r="F373" s="11"/>
      <c r="G373" s="11"/>
      <c r="H373"/>
    </row>
    <row r="374" spans="1:8" x14ac:dyDescent="0.25">
      <c r="A374" s="11"/>
      <c r="B374" s="11"/>
      <c r="C374" s="11"/>
      <c r="D374" s="11"/>
      <c r="E374" s="11" t="s">
        <v>8</v>
      </c>
      <c r="F374" s="11"/>
      <c r="G374" s="11"/>
      <c r="H374"/>
    </row>
    <row r="375" spans="1:8" x14ac:dyDescent="0.25">
      <c r="A375" s="11"/>
      <c r="B375" s="11"/>
      <c r="C375" s="11"/>
      <c r="D375" s="11"/>
      <c r="E375" s="11" t="s">
        <v>9</v>
      </c>
      <c r="F375" s="11"/>
      <c r="G375" s="11"/>
      <c r="H375"/>
    </row>
    <row r="376" spans="1:8" x14ac:dyDescent="0.25">
      <c r="A376" s="11"/>
      <c r="B376" s="11"/>
      <c r="C376" s="11"/>
      <c r="D376" s="11"/>
      <c r="E376" s="11" t="s">
        <v>10</v>
      </c>
      <c r="F376" s="11"/>
      <c r="G376" s="11"/>
      <c r="H376"/>
    </row>
    <row r="377" spans="1:8" x14ac:dyDescent="0.25">
      <c r="A377" s="11"/>
      <c r="B377" s="11"/>
      <c r="C377" s="11"/>
      <c r="D377" s="11"/>
      <c r="E377" s="11" t="s">
        <v>12</v>
      </c>
      <c r="F377" s="11"/>
      <c r="G377" s="11"/>
      <c r="H377"/>
    </row>
    <row r="378" spans="1:8" x14ac:dyDescent="0.25">
      <c r="A378" s="11"/>
      <c r="B378" s="11"/>
      <c r="C378" s="11"/>
      <c r="D378" s="11"/>
      <c r="E378" s="11" t="s">
        <v>13</v>
      </c>
      <c r="F378" s="11"/>
      <c r="G378" s="11"/>
      <c r="H378"/>
    </row>
    <row r="379" spans="1:8" x14ac:dyDescent="0.25">
      <c r="A379" s="11"/>
      <c r="B379" s="11"/>
      <c r="C379" s="11"/>
      <c r="D379" s="11"/>
      <c r="E379" s="11" t="s">
        <v>11</v>
      </c>
      <c r="F379" s="11"/>
      <c r="G379" s="11"/>
      <c r="H379"/>
    </row>
    <row r="380" spans="1:8" x14ac:dyDescent="0.25">
      <c r="A380" s="11"/>
      <c r="B380" s="11"/>
      <c r="C380" s="11"/>
      <c r="D380" s="11"/>
      <c r="E380" s="11" t="s">
        <v>19</v>
      </c>
      <c r="F380" s="11"/>
      <c r="G380" s="11"/>
      <c r="H380"/>
    </row>
    <row r="381" spans="1:8" x14ac:dyDescent="0.25">
      <c r="A381" s="11"/>
      <c r="B381" s="11"/>
      <c r="C381" s="11"/>
      <c r="D381" s="11"/>
      <c r="E381" s="11" t="s">
        <v>20</v>
      </c>
      <c r="F381" s="11"/>
      <c r="G381" s="11"/>
      <c r="H381"/>
    </row>
    <row r="382" spans="1:8" x14ac:dyDescent="0.25">
      <c r="A382" s="8">
        <v>196</v>
      </c>
      <c r="B382" s="8" t="s">
        <v>80</v>
      </c>
      <c r="C382" s="9" t="s">
        <v>21</v>
      </c>
      <c r="D382" s="9" t="s">
        <v>15</v>
      </c>
      <c r="E382" s="9" t="s">
        <v>12</v>
      </c>
      <c r="F382" s="9" t="s">
        <v>16</v>
      </c>
      <c r="G382" s="9" t="s">
        <v>14</v>
      </c>
      <c r="H382">
        <v>47</v>
      </c>
    </row>
    <row r="383" spans="1:8" x14ac:dyDescent="0.25">
      <c r="A383" s="9"/>
      <c r="B383" s="9"/>
      <c r="C383" s="9"/>
      <c r="D383" s="9" t="s">
        <v>17</v>
      </c>
      <c r="E383" s="9" t="s">
        <v>18</v>
      </c>
      <c r="F383" s="9" t="s">
        <v>7</v>
      </c>
      <c r="G383" s="9"/>
      <c r="H383"/>
    </row>
    <row r="384" spans="1:8" x14ac:dyDescent="0.25">
      <c r="A384" s="9"/>
      <c r="B384" s="9"/>
      <c r="C384" s="9"/>
      <c r="D384" s="9" t="s">
        <v>6</v>
      </c>
      <c r="E384" s="9"/>
      <c r="F384" s="9" t="s">
        <v>8</v>
      </c>
      <c r="G384" s="9"/>
      <c r="H384"/>
    </row>
    <row r="385" spans="1:8" x14ac:dyDescent="0.25">
      <c r="A385" s="9"/>
      <c r="B385" s="9"/>
      <c r="C385" s="9"/>
      <c r="D385" s="9"/>
      <c r="E385" s="9"/>
      <c r="F385" s="9" t="s">
        <v>9</v>
      </c>
      <c r="G385" s="9"/>
      <c r="H385"/>
    </row>
    <row r="386" spans="1:8" x14ac:dyDescent="0.25">
      <c r="A386" s="9"/>
      <c r="B386" s="9"/>
      <c r="C386" s="9"/>
      <c r="D386" s="9"/>
      <c r="E386" s="9"/>
      <c r="F386" s="9" t="s">
        <v>10</v>
      </c>
      <c r="G386" s="9"/>
      <c r="H386"/>
    </row>
    <row r="387" spans="1:8" x14ac:dyDescent="0.25">
      <c r="A387" s="9"/>
      <c r="B387" s="9"/>
      <c r="C387" s="9"/>
      <c r="D387" s="9"/>
      <c r="E387" s="9"/>
      <c r="F387" s="9" t="s">
        <v>11</v>
      </c>
      <c r="G387" s="9"/>
      <c r="H387"/>
    </row>
    <row r="388" spans="1:8" x14ac:dyDescent="0.25">
      <c r="A388" s="9"/>
      <c r="B388" s="9"/>
      <c r="C388" s="9"/>
      <c r="D388" s="9"/>
      <c r="E388" s="9"/>
      <c r="F388" s="9" t="s">
        <v>19</v>
      </c>
      <c r="G388" s="9"/>
      <c r="H388"/>
    </row>
    <row r="389" spans="1:8" x14ac:dyDescent="0.25">
      <c r="A389" s="9"/>
      <c r="B389" s="9"/>
      <c r="C389" s="9"/>
      <c r="D389" s="9"/>
      <c r="E389" s="9"/>
      <c r="F389" s="9" t="s">
        <v>13</v>
      </c>
      <c r="G389" s="9"/>
      <c r="H389"/>
    </row>
    <row r="390" spans="1:8" x14ac:dyDescent="0.25">
      <c r="A390" s="9"/>
      <c r="B390" s="9"/>
      <c r="C390" s="9"/>
      <c r="D390" s="9"/>
      <c r="E390" s="9"/>
      <c r="F390" s="9" t="s">
        <v>20</v>
      </c>
      <c r="G390" s="9"/>
      <c r="H390"/>
    </row>
    <row r="391" spans="1:8" x14ac:dyDescent="0.25">
      <c r="A391" s="10">
        <v>197</v>
      </c>
      <c r="B391" s="10" t="s">
        <v>81</v>
      </c>
      <c r="C391" s="11" t="s">
        <v>17</v>
      </c>
      <c r="D391" s="11" t="s">
        <v>15</v>
      </c>
      <c r="E391" s="11" t="s">
        <v>18</v>
      </c>
      <c r="F391" s="11" t="s">
        <v>16</v>
      </c>
      <c r="G391" s="11" t="s">
        <v>14</v>
      </c>
      <c r="H391">
        <v>48</v>
      </c>
    </row>
    <row r="392" spans="1:8" x14ac:dyDescent="0.25">
      <c r="A392" s="11"/>
      <c r="B392" s="11"/>
      <c r="C392" s="11" t="s">
        <v>21</v>
      </c>
      <c r="D392" s="11" t="s">
        <v>6</v>
      </c>
      <c r="E392" s="11" t="s">
        <v>19</v>
      </c>
      <c r="F392" s="11" t="s">
        <v>7</v>
      </c>
      <c r="G392" s="11"/>
      <c r="H392"/>
    </row>
    <row r="393" spans="1:8" x14ac:dyDescent="0.25">
      <c r="A393" s="11"/>
      <c r="B393" s="11"/>
      <c r="C393" s="11"/>
      <c r="D393" s="11"/>
      <c r="E393" s="11"/>
      <c r="F393" s="11" t="s">
        <v>8</v>
      </c>
      <c r="G393" s="11"/>
      <c r="H393"/>
    </row>
    <row r="394" spans="1:8" x14ac:dyDescent="0.25">
      <c r="A394" s="11"/>
      <c r="B394" s="11"/>
      <c r="C394" s="11"/>
      <c r="D394" s="11"/>
      <c r="E394" s="11"/>
      <c r="F394" s="11" t="s">
        <v>9</v>
      </c>
      <c r="G394" s="11"/>
      <c r="H394"/>
    </row>
    <row r="395" spans="1:8" x14ac:dyDescent="0.25">
      <c r="A395" s="11"/>
      <c r="B395" s="11"/>
      <c r="C395" s="11"/>
      <c r="D395" s="11"/>
      <c r="E395" s="11"/>
      <c r="F395" s="11" t="s">
        <v>10</v>
      </c>
      <c r="G395" s="11"/>
      <c r="H395"/>
    </row>
    <row r="396" spans="1:8" x14ac:dyDescent="0.25">
      <c r="A396" s="11"/>
      <c r="B396" s="11"/>
      <c r="C396" s="11"/>
      <c r="D396" s="11"/>
      <c r="E396" s="11"/>
      <c r="F396" s="11" t="s">
        <v>11</v>
      </c>
      <c r="G396" s="11"/>
      <c r="H396"/>
    </row>
    <row r="397" spans="1:8" x14ac:dyDescent="0.25">
      <c r="A397" s="11"/>
      <c r="B397" s="11"/>
      <c r="C397" s="11"/>
      <c r="D397" s="11"/>
      <c r="E397" s="11"/>
      <c r="F397" s="11" t="s">
        <v>12</v>
      </c>
      <c r="G397" s="11"/>
      <c r="H397"/>
    </row>
    <row r="398" spans="1:8" x14ac:dyDescent="0.25">
      <c r="A398" s="11"/>
      <c r="B398" s="11"/>
      <c r="C398" s="11"/>
      <c r="D398" s="11"/>
      <c r="E398" s="11"/>
      <c r="F398" s="11" t="s">
        <v>13</v>
      </c>
      <c r="G398" s="11"/>
      <c r="H398"/>
    </row>
    <row r="399" spans="1:8" x14ac:dyDescent="0.25">
      <c r="A399" s="11"/>
      <c r="B399" s="11"/>
      <c r="C399" s="11"/>
      <c r="D399" s="11"/>
      <c r="E399" s="11"/>
      <c r="F399" s="11" t="s">
        <v>20</v>
      </c>
      <c r="G399" s="11"/>
      <c r="H399"/>
    </row>
    <row r="400" spans="1:8" x14ac:dyDescent="0.25">
      <c r="A400" s="8">
        <v>198</v>
      </c>
      <c r="B400" s="8" t="s">
        <v>82</v>
      </c>
      <c r="C400" s="9" t="s">
        <v>17</v>
      </c>
      <c r="D400" s="9" t="s">
        <v>15</v>
      </c>
      <c r="E400" s="9" t="s">
        <v>16</v>
      </c>
      <c r="F400" s="9" t="s">
        <v>18</v>
      </c>
      <c r="G400" s="9" t="s">
        <v>22</v>
      </c>
      <c r="H400">
        <v>49</v>
      </c>
    </row>
    <row r="401" spans="1:8" x14ac:dyDescent="0.25">
      <c r="A401" s="9"/>
      <c r="B401" s="9"/>
      <c r="C401" s="9" t="s">
        <v>6</v>
      </c>
      <c r="D401" s="9" t="s">
        <v>21</v>
      </c>
      <c r="E401" s="9" t="s">
        <v>7</v>
      </c>
      <c r="F401" s="9"/>
      <c r="G401" s="9"/>
      <c r="H401"/>
    </row>
    <row r="402" spans="1:8" x14ac:dyDescent="0.25">
      <c r="A402" s="9"/>
      <c r="B402" s="9"/>
      <c r="C402" s="9"/>
      <c r="D402" s="9"/>
      <c r="E402" s="9" t="s">
        <v>8</v>
      </c>
      <c r="F402" s="9"/>
      <c r="G402" s="9"/>
      <c r="H402"/>
    </row>
    <row r="403" spans="1:8" x14ac:dyDescent="0.25">
      <c r="A403" s="9"/>
      <c r="B403" s="9"/>
      <c r="C403" s="9"/>
      <c r="D403" s="9"/>
      <c r="E403" s="9" t="s">
        <v>9</v>
      </c>
      <c r="F403" s="9"/>
      <c r="G403" s="9"/>
      <c r="H403"/>
    </row>
    <row r="404" spans="1:8" x14ac:dyDescent="0.25">
      <c r="A404" s="9"/>
      <c r="B404" s="9"/>
      <c r="C404" s="9"/>
      <c r="D404" s="9"/>
      <c r="E404" s="9" t="s">
        <v>10</v>
      </c>
      <c r="F404" s="9"/>
      <c r="G404" s="9"/>
      <c r="H404"/>
    </row>
    <row r="405" spans="1:8" x14ac:dyDescent="0.25">
      <c r="A405" s="9"/>
      <c r="B405" s="9"/>
      <c r="C405" s="9"/>
      <c r="D405" s="9"/>
      <c r="E405" s="9" t="s">
        <v>11</v>
      </c>
      <c r="F405" s="9"/>
      <c r="G405" s="9"/>
      <c r="H405"/>
    </row>
    <row r="406" spans="1:8" x14ac:dyDescent="0.25">
      <c r="A406" s="9"/>
      <c r="B406" s="9"/>
      <c r="C406" s="9"/>
      <c r="D406" s="9"/>
      <c r="E406" s="9" t="s">
        <v>12</v>
      </c>
      <c r="F406" s="9"/>
      <c r="G406" s="9"/>
      <c r="H406"/>
    </row>
    <row r="407" spans="1:8" x14ac:dyDescent="0.25">
      <c r="A407" s="9"/>
      <c r="B407" s="9"/>
      <c r="C407" s="9"/>
      <c r="D407" s="9"/>
      <c r="E407" s="9" t="s">
        <v>19</v>
      </c>
      <c r="F407" s="9"/>
      <c r="G407" s="9"/>
      <c r="H407"/>
    </row>
    <row r="408" spans="1:8" x14ac:dyDescent="0.25">
      <c r="A408" s="9"/>
      <c r="B408" s="9"/>
      <c r="C408" s="9"/>
      <c r="D408" s="9"/>
      <c r="E408" s="9" t="s">
        <v>13</v>
      </c>
      <c r="F408" s="9"/>
      <c r="G408" s="9"/>
      <c r="H408"/>
    </row>
    <row r="409" spans="1:8" x14ac:dyDescent="0.25">
      <c r="A409" s="9"/>
      <c r="B409" s="9"/>
      <c r="C409" s="9"/>
      <c r="D409" s="9"/>
      <c r="E409" s="9" t="s">
        <v>20</v>
      </c>
      <c r="F409" s="9"/>
      <c r="G409" s="9"/>
      <c r="H409"/>
    </row>
    <row r="410" spans="1:8" x14ac:dyDescent="0.25">
      <c r="A410" s="14">
        <v>199</v>
      </c>
      <c r="B410" s="14" t="s">
        <v>83</v>
      </c>
      <c r="C410" s="15" t="s">
        <v>6</v>
      </c>
      <c r="D410" s="15" t="s">
        <v>15</v>
      </c>
      <c r="E410" s="15" t="s">
        <v>16</v>
      </c>
      <c r="F410" s="15"/>
      <c r="G410" s="15" t="s">
        <v>22</v>
      </c>
      <c r="H410">
        <v>50</v>
      </c>
    </row>
    <row r="411" spans="1:8" x14ac:dyDescent="0.25">
      <c r="A411" s="15"/>
      <c r="B411" s="15"/>
      <c r="C411" s="15"/>
      <c r="D411" s="15" t="s">
        <v>17</v>
      </c>
      <c r="E411" s="15" t="s">
        <v>7</v>
      </c>
      <c r="F411" s="15"/>
      <c r="G411" s="15"/>
      <c r="H411"/>
    </row>
    <row r="412" spans="1:8" x14ac:dyDescent="0.25">
      <c r="A412" s="15"/>
      <c r="B412" s="15"/>
      <c r="C412" s="15"/>
      <c r="D412" s="15" t="s">
        <v>21</v>
      </c>
      <c r="E412" s="15" t="s">
        <v>8</v>
      </c>
      <c r="F412" s="15"/>
      <c r="G412" s="15"/>
      <c r="H412"/>
    </row>
    <row r="413" spans="1:8" x14ac:dyDescent="0.25">
      <c r="A413" s="15"/>
      <c r="B413" s="15"/>
      <c r="C413" s="15"/>
      <c r="D413" s="15"/>
      <c r="E413" s="15" t="s">
        <v>9</v>
      </c>
      <c r="F413" s="15"/>
      <c r="G413" s="15"/>
      <c r="H413"/>
    </row>
    <row r="414" spans="1:8" x14ac:dyDescent="0.25">
      <c r="A414" s="15"/>
      <c r="B414" s="15"/>
      <c r="C414" s="15"/>
      <c r="D414" s="15"/>
      <c r="E414" s="15" t="s">
        <v>10</v>
      </c>
      <c r="F414" s="15"/>
      <c r="G414" s="15"/>
      <c r="H414"/>
    </row>
    <row r="415" spans="1:8" x14ac:dyDescent="0.25">
      <c r="A415" s="15"/>
      <c r="B415" s="15"/>
      <c r="C415" s="15"/>
      <c r="D415" s="15"/>
      <c r="E415" s="15" t="s">
        <v>11</v>
      </c>
      <c r="F415" s="15"/>
      <c r="G415" s="15"/>
      <c r="H415"/>
    </row>
    <row r="416" spans="1:8" x14ac:dyDescent="0.25">
      <c r="A416" s="15"/>
      <c r="B416" s="15"/>
      <c r="C416" s="15"/>
      <c r="D416" s="15"/>
      <c r="E416" s="15" t="s">
        <v>12</v>
      </c>
      <c r="F416" s="15"/>
      <c r="G416" s="15"/>
      <c r="H416"/>
    </row>
    <row r="417" spans="1:8" x14ac:dyDescent="0.25">
      <c r="A417" s="15"/>
      <c r="B417" s="15"/>
      <c r="C417" s="15"/>
      <c r="D417" s="15"/>
      <c r="E417" s="15" t="s">
        <v>18</v>
      </c>
      <c r="F417" s="15"/>
      <c r="G417" s="15"/>
      <c r="H417"/>
    </row>
    <row r="418" spans="1:8" x14ac:dyDescent="0.25">
      <c r="A418" s="15"/>
      <c r="B418" s="15"/>
      <c r="C418" s="15"/>
      <c r="D418" s="15"/>
      <c r="E418" s="15" t="s">
        <v>19</v>
      </c>
      <c r="F418" s="15"/>
      <c r="G418" s="15"/>
      <c r="H418"/>
    </row>
    <row r="419" spans="1:8" x14ac:dyDescent="0.25">
      <c r="A419" s="15"/>
      <c r="B419" s="15"/>
      <c r="C419" s="15"/>
      <c r="D419" s="15"/>
      <c r="E419" s="15" t="s">
        <v>13</v>
      </c>
      <c r="F419" s="15"/>
      <c r="G419" s="15"/>
      <c r="H419"/>
    </row>
    <row r="420" spans="1:8" x14ac:dyDescent="0.25">
      <c r="A420" s="15"/>
      <c r="B420" s="15"/>
      <c r="C420" s="15"/>
      <c r="D420" s="15"/>
      <c r="E420" s="15" t="s">
        <v>20</v>
      </c>
      <c r="F420" s="15"/>
      <c r="G420" s="15"/>
      <c r="H420"/>
    </row>
    <row r="421" spans="1:8" x14ac:dyDescent="0.25">
      <c r="A421" s="8">
        <v>200</v>
      </c>
      <c r="B421" s="23" t="s">
        <v>84</v>
      </c>
      <c r="C421" s="9" t="s">
        <v>15</v>
      </c>
      <c r="D421" s="9" t="s">
        <v>6</v>
      </c>
      <c r="E421" s="9" t="s">
        <v>16</v>
      </c>
      <c r="F421" s="9" t="s">
        <v>7</v>
      </c>
      <c r="G421" s="9" t="s">
        <v>22</v>
      </c>
      <c r="H421">
        <v>51</v>
      </c>
    </row>
    <row r="422" spans="1:8" x14ac:dyDescent="0.25">
      <c r="A422" s="9"/>
      <c r="B422" s="9"/>
      <c r="C422" s="9" t="s">
        <v>17</v>
      </c>
      <c r="D422" s="9" t="s">
        <v>21</v>
      </c>
      <c r="E422" s="9" t="s">
        <v>18</v>
      </c>
      <c r="F422" s="9" t="s">
        <v>8</v>
      </c>
      <c r="G422" s="9"/>
      <c r="H422"/>
    </row>
    <row r="423" spans="1:8" x14ac:dyDescent="0.25">
      <c r="A423" s="9"/>
      <c r="B423" s="9"/>
      <c r="C423" s="9"/>
      <c r="D423" s="9"/>
      <c r="E423" s="9" t="s">
        <v>19</v>
      </c>
      <c r="F423" s="9" t="s">
        <v>9</v>
      </c>
      <c r="G423" s="9"/>
      <c r="H423"/>
    </row>
    <row r="424" spans="1:8" x14ac:dyDescent="0.25">
      <c r="A424" s="9"/>
      <c r="B424" s="9"/>
      <c r="C424" s="9"/>
      <c r="D424" s="9"/>
      <c r="E424" s="9" t="s">
        <v>13</v>
      </c>
      <c r="F424" s="9" t="s">
        <v>10</v>
      </c>
      <c r="G424" s="9"/>
      <c r="H424"/>
    </row>
    <row r="425" spans="1:8" x14ac:dyDescent="0.25">
      <c r="A425" s="9"/>
      <c r="B425" s="9"/>
      <c r="C425" s="9"/>
      <c r="D425" s="9"/>
      <c r="E425" s="9" t="s">
        <v>20</v>
      </c>
      <c r="F425" s="9" t="s">
        <v>11</v>
      </c>
      <c r="G425" s="9"/>
      <c r="H425"/>
    </row>
    <row r="426" spans="1:8" x14ac:dyDescent="0.25">
      <c r="A426" s="9"/>
      <c r="B426" s="9"/>
      <c r="C426" s="9"/>
      <c r="D426" s="9"/>
      <c r="E426" s="9"/>
      <c r="F426" s="9" t="s">
        <v>12</v>
      </c>
      <c r="G426" s="9"/>
      <c r="H426"/>
    </row>
    <row r="428" spans="1:8" s="46" customFormat="1" x14ac:dyDescent="0.25">
      <c r="H428" s="47"/>
    </row>
    <row r="429" spans="1:8" x14ac:dyDescent="0.25">
      <c r="B429" s="42"/>
    </row>
    <row r="430" spans="1:8" x14ac:dyDescent="0.25">
      <c r="A430" s="8">
        <v>205</v>
      </c>
      <c r="B430" s="8" t="s">
        <v>98</v>
      </c>
      <c r="C430" s="9" t="s">
        <v>21</v>
      </c>
      <c r="D430" s="9" t="s">
        <v>15</v>
      </c>
      <c r="E430" s="9" t="s">
        <v>7</v>
      </c>
      <c r="F430" s="9" t="s">
        <v>16</v>
      </c>
      <c r="G430" s="9" t="s">
        <v>14</v>
      </c>
      <c r="H430" s="22">
        <v>52</v>
      </c>
    </row>
    <row r="431" spans="1:8" x14ac:dyDescent="0.25">
      <c r="A431" s="9"/>
      <c r="B431" s="9"/>
      <c r="C431" s="9"/>
      <c r="D431" s="9" t="s">
        <v>17</v>
      </c>
      <c r="E431" s="9" t="s">
        <v>8</v>
      </c>
      <c r="F431" s="9" t="s">
        <v>13</v>
      </c>
      <c r="G431" s="9"/>
    </row>
    <row r="432" spans="1:8" x14ac:dyDescent="0.25">
      <c r="A432" s="9"/>
      <c r="B432" s="9"/>
      <c r="C432" s="9"/>
      <c r="D432" s="9" t="s">
        <v>6</v>
      </c>
      <c r="E432" s="9" t="s">
        <v>9</v>
      </c>
      <c r="F432" s="9" t="s">
        <v>20</v>
      </c>
      <c r="G432" s="9"/>
    </row>
    <row r="433" spans="1:8" x14ac:dyDescent="0.25">
      <c r="A433" s="9"/>
      <c r="B433" s="9"/>
      <c r="C433" s="9"/>
      <c r="D433" s="9"/>
      <c r="E433" s="9" t="s">
        <v>10</v>
      </c>
      <c r="F433" s="9"/>
      <c r="G433" s="9"/>
    </row>
    <row r="434" spans="1:8" x14ac:dyDescent="0.25">
      <c r="A434" s="9"/>
      <c r="B434" s="9"/>
      <c r="C434" s="9"/>
      <c r="D434" s="9"/>
      <c r="E434" s="9" t="s">
        <v>11</v>
      </c>
      <c r="F434" s="9"/>
      <c r="G434" s="9"/>
    </row>
    <row r="435" spans="1:8" x14ac:dyDescent="0.25">
      <c r="A435" s="9"/>
      <c r="B435" s="9"/>
      <c r="C435" s="9"/>
      <c r="D435" s="9"/>
      <c r="E435" s="9" t="s">
        <v>12</v>
      </c>
      <c r="F435" s="9"/>
      <c r="G435" s="9"/>
    </row>
    <row r="436" spans="1:8" x14ac:dyDescent="0.25">
      <c r="A436" s="9"/>
      <c r="B436" s="9"/>
      <c r="C436" s="9"/>
      <c r="D436" s="9"/>
      <c r="E436" s="9" t="s">
        <v>18</v>
      </c>
      <c r="F436" s="9"/>
      <c r="G436" s="9"/>
    </row>
    <row r="437" spans="1:8" x14ac:dyDescent="0.25">
      <c r="A437" s="9"/>
      <c r="B437" s="9"/>
      <c r="C437" s="9"/>
      <c r="D437" s="9"/>
      <c r="E437" s="9" t="s">
        <v>19</v>
      </c>
      <c r="F437" s="9"/>
      <c r="G437" s="9"/>
    </row>
    <row r="438" spans="1:8" x14ac:dyDescent="0.25">
      <c r="A438" s="8">
        <v>212</v>
      </c>
      <c r="B438" s="8" t="s">
        <v>99</v>
      </c>
      <c r="C438" s="9" t="s">
        <v>17</v>
      </c>
      <c r="D438" s="9" t="s">
        <v>15</v>
      </c>
      <c r="E438" s="9" t="s">
        <v>16</v>
      </c>
      <c r="F438" s="9"/>
      <c r="G438" s="9" t="s">
        <v>22</v>
      </c>
      <c r="H438" s="22">
        <v>53</v>
      </c>
    </row>
    <row r="439" spans="1:8" x14ac:dyDescent="0.25">
      <c r="A439" s="9"/>
      <c r="B439" s="9"/>
      <c r="C439" s="9" t="s">
        <v>6</v>
      </c>
      <c r="D439" s="9"/>
      <c r="E439" s="9" t="s">
        <v>7</v>
      </c>
      <c r="F439" s="9"/>
      <c r="G439" s="9"/>
    </row>
    <row r="440" spans="1:8" x14ac:dyDescent="0.25">
      <c r="A440" s="9"/>
      <c r="B440" s="9"/>
      <c r="C440" s="9" t="s">
        <v>21</v>
      </c>
      <c r="D440" s="9"/>
      <c r="E440" s="9" t="s">
        <v>8</v>
      </c>
      <c r="F440" s="9"/>
      <c r="G440" s="9"/>
    </row>
    <row r="441" spans="1:8" x14ac:dyDescent="0.25">
      <c r="A441" s="9"/>
      <c r="B441" s="9"/>
      <c r="C441" s="9"/>
      <c r="D441" s="9"/>
      <c r="E441" s="9" t="s">
        <v>9</v>
      </c>
      <c r="F441" s="9"/>
      <c r="G441" s="9"/>
    </row>
    <row r="442" spans="1:8" x14ac:dyDescent="0.25">
      <c r="A442" s="9"/>
      <c r="B442" s="9"/>
      <c r="C442" s="9"/>
      <c r="D442" s="9"/>
      <c r="E442" s="9" t="s">
        <v>10</v>
      </c>
      <c r="F442" s="9"/>
      <c r="G442" s="9"/>
    </row>
    <row r="443" spans="1:8" x14ac:dyDescent="0.25">
      <c r="A443" s="9"/>
      <c r="B443" s="9"/>
      <c r="C443" s="9"/>
      <c r="D443" s="9"/>
      <c r="E443" s="9" t="s">
        <v>11</v>
      </c>
      <c r="F443" s="9"/>
      <c r="G443" s="9"/>
    </row>
    <row r="444" spans="1:8" x14ac:dyDescent="0.25">
      <c r="A444" s="9"/>
      <c r="B444" s="9"/>
      <c r="C444" s="9"/>
      <c r="D444" s="9"/>
      <c r="E444" s="9" t="s">
        <v>12</v>
      </c>
      <c r="F444" s="9"/>
      <c r="G444" s="9"/>
    </row>
    <row r="445" spans="1:8" x14ac:dyDescent="0.25">
      <c r="A445" s="9"/>
      <c r="B445" s="9"/>
      <c r="C445" s="9"/>
      <c r="D445" s="9"/>
      <c r="E445" s="9" t="s">
        <v>18</v>
      </c>
      <c r="F445" s="9"/>
      <c r="G445" s="9"/>
    </row>
    <row r="446" spans="1:8" x14ac:dyDescent="0.25">
      <c r="A446" s="9"/>
      <c r="B446" s="9"/>
      <c r="C446" s="9"/>
      <c r="D446" s="9"/>
      <c r="E446" s="9" t="s">
        <v>19</v>
      </c>
      <c r="F446" s="9"/>
      <c r="G446" s="9"/>
    </row>
    <row r="447" spans="1:8" x14ac:dyDescent="0.25">
      <c r="A447" s="9"/>
      <c r="B447" s="9"/>
      <c r="C447" s="9"/>
      <c r="D447" s="9"/>
      <c r="E447" s="9" t="s">
        <v>13</v>
      </c>
      <c r="F447" s="9"/>
      <c r="G447" s="9"/>
    </row>
    <row r="448" spans="1:8" x14ac:dyDescent="0.25">
      <c r="A448" s="9"/>
      <c r="B448" s="9"/>
      <c r="C448" s="9"/>
      <c r="D448" s="9"/>
      <c r="E448" s="9" t="s">
        <v>20</v>
      </c>
      <c r="F448" s="9"/>
      <c r="G448" s="9"/>
    </row>
    <row r="449" spans="1:8" x14ac:dyDescent="0.25">
      <c r="A449" s="8">
        <v>216</v>
      </c>
      <c r="B449" s="8" t="s">
        <v>100</v>
      </c>
      <c r="C449" s="9" t="s">
        <v>17</v>
      </c>
      <c r="D449" s="9" t="s">
        <v>15</v>
      </c>
      <c r="E449" s="9" t="s">
        <v>16</v>
      </c>
      <c r="F449" s="9"/>
      <c r="G449" s="9" t="s">
        <v>22</v>
      </c>
      <c r="H449" s="22">
        <v>54</v>
      </c>
    </row>
    <row r="450" spans="1:8" x14ac:dyDescent="0.25">
      <c r="A450" s="9"/>
      <c r="B450" s="9"/>
      <c r="C450" s="9" t="s">
        <v>6</v>
      </c>
      <c r="D450" s="9"/>
      <c r="E450" s="9" t="s">
        <v>7</v>
      </c>
      <c r="F450" s="9"/>
      <c r="G450" s="9"/>
    </row>
    <row r="451" spans="1:8" x14ac:dyDescent="0.25">
      <c r="A451" s="9"/>
      <c r="B451" s="9"/>
      <c r="C451" s="9" t="s">
        <v>21</v>
      </c>
      <c r="D451" s="9"/>
      <c r="E451" s="9" t="s">
        <v>8</v>
      </c>
      <c r="F451" s="9"/>
      <c r="G451" s="9"/>
    </row>
    <row r="452" spans="1:8" x14ac:dyDescent="0.25">
      <c r="A452" s="9"/>
      <c r="B452" s="9"/>
      <c r="C452" s="9"/>
      <c r="D452" s="9"/>
      <c r="E452" s="9" t="s">
        <v>9</v>
      </c>
      <c r="F452" s="9"/>
      <c r="G452" s="9"/>
    </row>
    <row r="453" spans="1:8" x14ac:dyDescent="0.25">
      <c r="A453" s="9"/>
      <c r="B453" s="9"/>
      <c r="C453" s="9"/>
      <c r="D453" s="9"/>
      <c r="E453" s="9" t="s">
        <v>10</v>
      </c>
      <c r="F453" s="9"/>
      <c r="G453" s="9"/>
    </row>
    <row r="454" spans="1:8" x14ac:dyDescent="0.25">
      <c r="A454" s="9"/>
      <c r="B454" s="9"/>
      <c r="C454" s="9"/>
      <c r="D454" s="9"/>
      <c r="E454" s="9" t="s">
        <v>11</v>
      </c>
      <c r="F454" s="9"/>
      <c r="G454" s="9"/>
    </row>
    <row r="455" spans="1:8" x14ac:dyDescent="0.25">
      <c r="A455" s="9"/>
      <c r="B455" s="9"/>
      <c r="C455" s="9"/>
      <c r="D455" s="9"/>
      <c r="E455" s="9" t="s">
        <v>12</v>
      </c>
      <c r="F455" s="9"/>
      <c r="G455" s="9"/>
    </row>
    <row r="456" spans="1:8" x14ac:dyDescent="0.25">
      <c r="A456" s="9"/>
      <c r="B456" s="9"/>
      <c r="C456" s="9"/>
      <c r="D456" s="9"/>
      <c r="E456" s="9" t="s">
        <v>18</v>
      </c>
      <c r="F456" s="9"/>
      <c r="G456" s="9"/>
    </row>
    <row r="457" spans="1:8" x14ac:dyDescent="0.25">
      <c r="A457" s="9"/>
      <c r="B457" s="9"/>
      <c r="C457" s="9"/>
      <c r="D457" s="9"/>
      <c r="E457" s="9" t="s">
        <v>19</v>
      </c>
      <c r="F457" s="9"/>
      <c r="G457" s="9"/>
    </row>
    <row r="458" spans="1:8" x14ac:dyDescent="0.25">
      <c r="A458" s="9"/>
      <c r="B458" s="9"/>
      <c r="C458" s="9"/>
      <c r="D458" s="9"/>
      <c r="E458" s="9" t="s">
        <v>13</v>
      </c>
      <c r="F458" s="9"/>
      <c r="G458" s="9"/>
    </row>
    <row r="459" spans="1:8" x14ac:dyDescent="0.25">
      <c r="A459" s="9"/>
      <c r="B459" s="9"/>
      <c r="C459" s="9"/>
      <c r="D459" s="9"/>
      <c r="E459" s="9" t="s">
        <v>20</v>
      </c>
      <c r="F459" s="9"/>
      <c r="G459" s="9"/>
    </row>
    <row r="460" spans="1:8" x14ac:dyDescent="0.25">
      <c r="A460" s="8">
        <v>227</v>
      </c>
      <c r="B460" s="8" t="s">
        <v>101</v>
      </c>
      <c r="C460" s="9" t="s">
        <v>6</v>
      </c>
      <c r="D460" s="9" t="s">
        <v>15</v>
      </c>
      <c r="E460" s="9" t="s">
        <v>7</v>
      </c>
      <c r="F460" s="9" t="s">
        <v>16</v>
      </c>
      <c r="G460" s="9" t="s">
        <v>14</v>
      </c>
      <c r="H460" s="22">
        <v>55</v>
      </c>
    </row>
    <row r="461" spans="1:8" x14ac:dyDescent="0.25">
      <c r="A461" s="9"/>
      <c r="B461" s="9"/>
      <c r="C461" s="9"/>
      <c r="D461" s="9" t="s">
        <v>17</v>
      </c>
      <c r="E461" s="9" t="s">
        <v>8</v>
      </c>
      <c r="F461" s="9" t="s">
        <v>18</v>
      </c>
      <c r="G461" s="9"/>
    </row>
    <row r="462" spans="1:8" x14ac:dyDescent="0.25">
      <c r="A462" s="9"/>
      <c r="B462" s="9"/>
      <c r="C462" s="9"/>
      <c r="D462" s="9" t="s">
        <v>21</v>
      </c>
      <c r="E462" s="9" t="s">
        <v>9</v>
      </c>
      <c r="F462" s="9" t="s">
        <v>19</v>
      </c>
      <c r="G462" s="9"/>
    </row>
    <row r="463" spans="1:8" x14ac:dyDescent="0.25">
      <c r="A463" s="9"/>
      <c r="B463" s="9"/>
      <c r="C463" s="9"/>
      <c r="D463" s="9"/>
      <c r="E463" s="9" t="s">
        <v>10</v>
      </c>
      <c r="F463" s="9" t="s">
        <v>13</v>
      </c>
      <c r="G463" s="9"/>
    </row>
    <row r="464" spans="1:8" x14ac:dyDescent="0.25">
      <c r="A464" s="9"/>
      <c r="B464" s="9"/>
      <c r="C464" s="9"/>
      <c r="D464" s="9"/>
      <c r="E464" s="9" t="s">
        <v>11</v>
      </c>
      <c r="F464" s="9" t="s">
        <v>20</v>
      </c>
      <c r="G464" s="9"/>
    </row>
    <row r="465" spans="1:8" x14ac:dyDescent="0.25">
      <c r="A465" s="9"/>
      <c r="B465" s="9"/>
      <c r="C465" s="9"/>
      <c r="D465" s="9"/>
      <c r="E465" s="9" t="s">
        <v>12</v>
      </c>
      <c r="F465" s="9"/>
      <c r="G465" s="9"/>
    </row>
    <row r="466" spans="1:8" x14ac:dyDescent="0.25">
      <c r="A466" s="8">
        <v>232</v>
      </c>
      <c r="B466" s="8" t="s">
        <v>102</v>
      </c>
      <c r="C466" s="9" t="s">
        <v>15</v>
      </c>
      <c r="D466" s="9" t="s">
        <v>6</v>
      </c>
      <c r="E466" s="9" t="s">
        <v>16</v>
      </c>
      <c r="F466" s="9" t="s">
        <v>7</v>
      </c>
      <c r="G466" s="9" t="s">
        <v>22</v>
      </c>
      <c r="H466" s="22">
        <v>56</v>
      </c>
    </row>
    <row r="467" spans="1:8" x14ac:dyDescent="0.25">
      <c r="A467" s="9"/>
      <c r="B467" s="9"/>
      <c r="C467" s="9" t="s">
        <v>17</v>
      </c>
      <c r="D467" s="9" t="s">
        <v>21</v>
      </c>
      <c r="E467" s="9" t="s">
        <v>18</v>
      </c>
      <c r="F467" s="9" t="s">
        <v>8</v>
      </c>
      <c r="G467" s="9"/>
    </row>
    <row r="468" spans="1:8" x14ac:dyDescent="0.25">
      <c r="A468" s="9"/>
      <c r="B468" s="9"/>
      <c r="C468" s="9"/>
      <c r="D468" s="9"/>
      <c r="E468" s="9" t="s">
        <v>19</v>
      </c>
      <c r="F468" s="9" t="s">
        <v>9</v>
      </c>
      <c r="G468" s="9"/>
    </row>
    <row r="469" spans="1:8" x14ac:dyDescent="0.25">
      <c r="A469" s="9"/>
      <c r="B469" s="9"/>
      <c r="C469" s="9"/>
      <c r="D469" s="9"/>
      <c r="E469" s="9" t="s">
        <v>13</v>
      </c>
      <c r="F469" s="9" t="s">
        <v>10</v>
      </c>
      <c r="G469" s="9"/>
    </row>
    <row r="470" spans="1:8" x14ac:dyDescent="0.25">
      <c r="A470" s="9"/>
      <c r="B470" s="9"/>
      <c r="C470" s="9"/>
      <c r="D470" s="9"/>
      <c r="E470" s="9" t="s">
        <v>20</v>
      </c>
      <c r="F470" s="9" t="s">
        <v>11</v>
      </c>
      <c r="G470" s="9"/>
    </row>
    <row r="471" spans="1:8" x14ac:dyDescent="0.25">
      <c r="A471" s="9"/>
      <c r="B471" s="9"/>
      <c r="C471" s="9"/>
      <c r="D471" s="9"/>
      <c r="E471" s="9"/>
      <c r="F471" s="9" t="s">
        <v>12</v>
      </c>
      <c r="G471" s="9"/>
    </row>
    <row r="472" spans="1:8" x14ac:dyDescent="0.25">
      <c r="A472" s="10">
        <v>233</v>
      </c>
      <c r="B472" s="10" t="s">
        <v>103</v>
      </c>
      <c r="C472" s="11" t="s">
        <v>15</v>
      </c>
      <c r="D472" s="11" t="s">
        <v>6</v>
      </c>
      <c r="E472" s="11" t="s">
        <v>16</v>
      </c>
      <c r="F472" s="11" t="s">
        <v>7</v>
      </c>
      <c r="G472" s="11" t="s">
        <v>22</v>
      </c>
      <c r="H472" s="22">
        <v>57</v>
      </c>
    </row>
    <row r="473" spans="1:8" x14ac:dyDescent="0.25">
      <c r="A473" s="11"/>
      <c r="B473" s="11"/>
      <c r="C473" s="11" t="s">
        <v>17</v>
      </c>
      <c r="D473" s="11" t="s">
        <v>21</v>
      </c>
      <c r="E473" s="11" t="s">
        <v>11</v>
      </c>
      <c r="F473" s="11" t="s">
        <v>8</v>
      </c>
      <c r="G473" s="11"/>
    </row>
    <row r="474" spans="1:8" x14ac:dyDescent="0.25">
      <c r="A474" s="11"/>
      <c r="B474" s="11"/>
      <c r="C474" s="11"/>
      <c r="D474" s="11"/>
      <c r="E474" s="11" t="s">
        <v>18</v>
      </c>
      <c r="F474" s="11" t="s">
        <v>9</v>
      </c>
      <c r="G474" s="11"/>
    </row>
    <row r="475" spans="1:8" x14ac:dyDescent="0.25">
      <c r="A475" s="11"/>
      <c r="B475" s="11"/>
      <c r="C475" s="11"/>
      <c r="D475" s="11"/>
      <c r="E475" s="11" t="s">
        <v>19</v>
      </c>
      <c r="F475" s="11" t="s">
        <v>10</v>
      </c>
      <c r="G475" s="11"/>
    </row>
    <row r="476" spans="1:8" x14ac:dyDescent="0.25">
      <c r="A476" s="11"/>
      <c r="B476" s="11"/>
      <c r="C476" s="11"/>
      <c r="D476" s="11"/>
      <c r="E476" s="11" t="s">
        <v>13</v>
      </c>
      <c r="F476" s="11" t="s">
        <v>12</v>
      </c>
      <c r="G476" s="11"/>
    </row>
    <row r="477" spans="1:8" x14ac:dyDescent="0.25">
      <c r="A477" s="11"/>
      <c r="B477" s="11"/>
      <c r="C477" s="11"/>
      <c r="D477" s="11"/>
      <c r="E477" s="11" t="s">
        <v>20</v>
      </c>
      <c r="F477" s="11"/>
      <c r="G477" s="11"/>
    </row>
    <row r="478" spans="1:8" x14ac:dyDescent="0.25">
      <c r="A478" s="8">
        <v>234</v>
      </c>
      <c r="B478" s="8" t="s">
        <v>104</v>
      </c>
      <c r="C478" s="9" t="s">
        <v>6</v>
      </c>
      <c r="D478" s="9" t="s">
        <v>15</v>
      </c>
      <c r="E478" s="9" t="s">
        <v>7</v>
      </c>
      <c r="F478" s="9" t="s">
        <v>16</v>
      </c>
      <c r="G478" s="9" t="s">
        <v>22</v>
      </c>
      <c r="H478" s="22">
        <v>58</v>
      </c>
    </row>
    <row r="479" spans="1:8" x14ac:dyDescent="0.25">
      <c r="A479" s="9"/>
      <c r="B479" s="9"/>
      <c r="C479" s="9" t="s">
        <v>17</v>
      </c>
      <c r="D479" s="9"/>
      <c r="E479" s="9" t="s">
        <v>8</v>
      </c>
      <c r="F479" s="9"/>
      <c r="G479" s="9"/>
    </row>
    <row r="480" spans="1:8" x14ac:dyDescent="0.25">
      <c r="A480" s="9"/>
      <c r="B480" s="9"/>
      <c r="C480" s="9" t="s">
        <v>21</v>
      </c>
      <c r="D480" s="9"/>
      <c r="E480" s="9" t="s">
        <v>9</v>
      </c>
      <c r="F480" s="9"/>
      <c r="G480" s="9"/>
    </row>
    <row r="481" spans="1:8" x14ac:dyDescent="0.25">
      <c r="A481" s="9"/>
      <c r="B481" s="9"/>
      <c r="C481" s="9"/>
      <c r="D481" s="9"/>
      <c r="E481" s="9" t="s">
        <v>10</v>
      </c>
      <c r="F481" s="9"/>
      <c r="G481" s="9"/>
    </row>
    <row r="482" spans="1:8" x14ac:dyDescent="0.25">
      <c r="A482" s="9"/>
      <c r="B482" s="9"/>
      <c r="C482" s="9"/>
      <c r="D482" s="9"/>
      <c r="E482" s="9" t="s">
        <v>11</v>
      </c>
      <c r="F482" s="9"/>
      <c r="G482" s="9"/>
    </row>
    <row r="483" spans="1:8" x14ac:dyDescent="0.25">
      <c r="A483" s="9"/>
      <c r="B483" s="9"/>
      <c r="C483" s="9"/>
      <c r="D483" s="9"/>
      <c r="E483" s="9" t="s">
        <v>12</v>
      </c>
      <c r="F483" s="9"/>
      <c r="G483" s="9"/>
    </row>
    <row r="484" spans="1:8" x14ac:dyDescent="0.25">
      <c r="A484" s="9"/>
      <c r="B484" s="9"/>
      <c r="C484" s="9"/>
      <c r="D484" s="9"/>
      <c r="E484" s="9" t="s">
        <v>18</v>
      </c>
      <c r="F484" s="9"/>
      <c r="G484" s="9"/>
    </row>
    <row r="485" spans="1:8" x14ac:dyDescent="0.25">
      <c r="A485" s="9"/>
      <c r="B485" s="9"/>
      <c r="C485" s="9"/>
      <c r="D485" s="9"/>
      <c r="E485" s="9" t="s">
        <v>19</v>
      </c>
      <c r="F485" s="9"/>
      <c r="G485" s="9"/>
    </row>
    <row r="486" spans="1:8" x14ac:dyDescent="0.25">
      <c r="A486" s="9"/>
      <c r="B486" s="9"/>
      <c r="C486" s="9"/>
      <c r="D486" s="9"/>
      <c r="E486" s="9" t="s">
        <v>13</v>
      </c>
      <c r="F486" s="9"/>
      <c r="G486" s="9"/>
    </row>
    <row r="487" spans="1:8" x14ac:dyDescent="0.25">
      <c r="A487" s="9"/>
      <c r="B487" s="9"/>
      <c r="C487" s="9"/>
      <c r="D487" s="9"/>
      <c r="E487" s="9" t="s">
        <v>20</v>
      </c>
      <c r="F487" s="9"/>
      <c r="G487" s="9"/>
    </row>
    <row r="488" spans="1:8" x14ac:dyDescent="0.25">
      <c r="A488" s="8">
        <v>242</v>
      </c>
      <c r="B488" s="8" t="s">
        <v>105</v>
      </c>
      <c r="C488" s="9" t="s">
        <v>17</v>
      </c>
      <c r="D488" s="9" t="s">
        <v>15</v>
      </c>
      <c r="E488" s="9" t="s">
        <v>7</v>
      </c>
      <c r="F488" s="9" t="s">
        <v>16</v>
      </c>
      <c r="G488" s="9" t="s">
        <v>22</v>
      </c>
      <c r="H488" s="22">
        <v>59</v>
      </c>
    </row>
    <row r="489" spans="1:8" x14ac:dyDescent="0.25">
      <c r="A489" s="9"/>
      <c r="B489" s="9"/>
      <c r="C489" s="9" t="s">
        <v>6</v>
      </c>
      <c r="D489" s="9"/>
      <c r="E489" s="9" t="s">
        <v>8</v>
      </c>
      <c r="F489" s="9" t="s">
        <v>19</v>
      </c>
      <c r="G489" s="9"/>
    </row>
    <row r="490" spans="1:8" x14ac:dyDescent="0.25">
      <c r="A490" s="9"/>
      <c r="B490" s="9"/>
      <c r="C490" s="9" t="s">
        <v>21</v>
      </c>
      <c r="D490" s="9"/>
      <c r="E490" s="9" t="s">
        <v>9</v>
      </c>
      <c r="F490" s="9" t="s">
        <v>20</v>
      </c>
      <c r="G490" s="9"/>
    </row>
    <row r="491" spans="1:8" x14ac:dyDescent="0.25">
      <c r="A491" s="9"/>
      <c r="B491" s="9"/>
      <c r="C491" s="9"/>
      <c r="D491" s="9"/>
      <c r="E491" s="9" t="s">
        <v>10</v>
      </c>
      <c r="F491" s="9"/>
      <c r="G491" s="9"/>
    </row>
    <row r="492" spans="1:8" x14ac:dyDescent="0.25">
      <c r="A492" s="9"/>
      <c r="B492" s="9"/>
      <c r="C492" s="9"/>
      <c r="D492" s="9"/>
      <c r="E492" s="9" t="s">
        <v>11</v>
      </c>
      <c r="F492" s="9"/>
      <c r="G492" s="9"/>
    </row>
    <row r="493" spans="1:8" x14ac:dyDescent="0.25">
      <c r="A493" s="9"/>
      <c r="B493" s="9"/>
      <c r="C493" s="9"/>
      <c r="D493" s="9"/>
      <c r="E493" s="9" t="s">
        <v>12</v>
      </c>
      <c r="F493" s="9"/>
      <c r="G493" s="9"/>
    </row>
    <row r="494" spans="1:8" x14ac:dyDescent="0.25">
      <c r="A494" s="9"/>
      <c r="B494" s="9"/>
      <c r="C494" s="9"/>
      <c r="D494" s="9"/>
      <c r="E494" s="9" t="s">
        <v>18</v>
      </c>
      <c r="F494" s="9"/>
      <c r="G494" s="9"/>
    </row>
    <row r="495" spans="1:8" x14ac:dyDescent="0.25">
      <c r="A495" s="9"/>
      <c r="B495" s="9"/>
      <c r="C495" s="9"/>
      <c r="D495" s="9"/>
      <c r="E495" s="9" t="s">
        <v>13</v>
      </c>
      <c r="F495" s="9"/>
      <c r="G495" s="9"/>
    </row>
    <row r="496" spans="1:8" x14ac:dyDescent="0.25">
      <c r="A496" s="18">
        <v>243</v>
      </c>
      <c r="B496" s="18" t="s">
        <v>106</v>
      </c>
      <c r="C496" s="19" t="s">
        <v>17</v>
      </c>
      <c r="D496" s="19" t="s">
        <v>15</v>
      </c>
      <c r="E496" s="19" t="s">
        <v>7</v>
      </c>
      <c r="F496" s="19" t="s">
        <v>16</v>
      </c>
      <c r="G496" s="19" t="s">
        <v>22</v>
      </c>
      <c r="H496" s="22">
        <v>60</v>
      </c>
    </row>
    <row r="497" spans="1:8" x14ac:dyDescent="0.25">
      <c r="A497" s="19"/>
      <c r="B497" s="19"/>
      <c r="C497" s="19" t="s">
        <v>6</v>
      </c>
      <c r="D497" s="19"/>
      <c r="E497" s="19" t="s">
        <v>8</v>
      </c>
      <c r="F497" s="19" t="s">
        <v>18</v>
      </c>
      <c r="G497" s="19"/>
    </row>
    <row r="498" spans="1:8" x14ac:dyDescent="0.25">
      <c r="A498" s="19"/>
      <c r="B498" s="19"/>
      <c r="C498" s="19" t="s">
        <v>21</v>
      </c>
      <c r="D498" s="19"/>
      <c r="E498" s="19" t="s">
        <v>9</v>
      </c>
      <c r="F498" s="19" t="s">
        <v>19</v>
      </c>
      <c r="G498" s="19"/>
    </row>
    <row r="499" spans="1:8" x14ac:dyDescent="0.25">
      <c r="A499" s="19"/>
      <c r="B499" s="19"/>
      <c r="C499" s="19"/>
      <c r="D499" s="19"/>
      <c r="E499" s="19" t="s">
        <v>10</v>
      </c>
      <c r="F499" s="19" t="s">
        <v>13</v>
      </c>
      <c r="G499" s="19"/>
    </row>
    <row r="500" spans="1:8" x14ac:dyDescent="0.25">
      <c r="A500" s="19"/>
      <c r="B500" s="19"/>
      <c r="C500" s="19"/>
      <c r="D500" s="19"/>
      <c r="E500" s="19" t="s">
        <v>11</v>
      </c>
      <c r="F500" s="19" t="s">
        <v>20</v>
      </c>
      <c r="G500" s="19"/>
    </row>
    <row r="501" spans="1:8" x14ac:dyDescent="0.25">
      <c r="A501" s="19"/>
      <c r="B501" s="19"/>
      <c r="C501" s="19"/>
      <c r="D501" s="19"/>
      <c r="E501" s="19" t="s">
        <v>12</v>
      </c>
      <c r="F501" s="19"/>
      <c r="G501" s="19"/>
    </row>
    <row r="502" spans="1:8" x14ac:dyDescent="0.25">
      <c r="A502" s="8">
        <v>245</v>
      </c>
      <c r="B502" s="8" t="s">
        <v>107</v>
      </c>
      <c r="C502" s="9" t="s">
        <v>17</v>
      </c>
      <c r="D502" s="9" t="s">
        <v>15</v>
      </c>
      <c r="E502" s="9" t="s">
        <v>7</v>
      </c>
      <c r="F502" s="9" t="s">
        <v>16</v>
      </c>
      <c r="G502" s="9" t="s">
        <v>22</v>
      </c>
      <c r="H502" s="22">
        <v>61</v>
      </c>
    </row>
    <row r="503" spans="1:8" x14ac:dyDescent="0.25">
      <c r="A503" s="9"/>
      <c r="B503" s="9"/>
      <c r="C503" s="9" t="s">
        <v>6</v>
      </c>
      <c r="D503" s="9"/>
      <c r="E503" s="9" t="s">
        <v>8</v>
      </c>
      <c r="F503" s="9" t="s">
        <v>18</v>
      </c>
      <c r="G503" s="9"/>
    </row>
    <row r="504" spans="1:8" x14ac:dyDescent="0.25">
      <c r="A504" s="9"/>
      <c r="B504" s="9"/>
      <c r="C504" s="9" t="s">
        <v>21</v>
      </c>
      <c r="D504" s="9"/>
      <c r="E504" s="9" t="s">
        <v>9</v>
      </c>
      <c r="F504" s="9" t="s">
        <v>19</v>
      </c>
      <c r="G504" s="9"/>
    </row>
    <row r="505" spans="1:8" x14ac:dyDescent="0.25">
      <c r="A505" s="9"/>
      <c r="B505" s="9"/>
      <c r="C505" s="9"/>
      <c r="D505" s="9"/>
      <c r="E505" s="9" t="s">
        <v>10</v>
      </c>
      <c r="F505" s="9" t="s">
        <v>13</v>
      </c>
      <c r="G505" s="9"/>
    </row>
    <row r="506" spans="1:8" x14ac:dyDescent="0.25">
      <c r="A506" s="9"/>
      <c r="B506" s="9"/>
      <c r="C506" s="9"/>
      <c r="D506" s="9"/>
      <c r="E506" s="9" t="s">
        <v>11</v>
      </c>
      <c r="F506" s="9" t="s">
        <v>20</v>
      </c>
      <c r="G506" s="9"/>
    </row>
    <row r="507" spans="1:8" x14ac:dyDescent="0.25">
      <c r="A507" s="9"/>
      <c r="B507" s="9"/>
      <c r="C507" s="9"/>
      <c r="D507" s="9"/>
      <c r="E507" s="9" t="s">
        <v>12</v>
      </c>
      <c r="F507" s="9"/>
      <c r="G507" s="9"/>
    </row>
    <row r="508" spans="1:8" x14ac:dyDescent="0.25">
      <c r="A508" s="8">
        <v>263</v>
      </c>
      <c r="B508" s="8" t="s">
        <v>108</v>
      </c>
      <c r="C508" s="9" t="s">
        <v>15</v>
      </c>
      <c r="D508" s="9" t="s">
        <v>17</v>
      </c>
      <c r="E508" s="9" t="s">
        <v>16</v>
      </c>
      <c r="F508" s="9" t="s">
        <v>7</v>
      </c>
      <c r="G508" s="9" t="s">
        <v>22</v>
      </c>
      <c r="H508" s="22">
        <v>62</v>
      </c>
    </row>
    <row r="509" spans="1:8" x14ac:dyDescent="0.25">
      <c r="A509" s="9"/>
      <c r="B509" s="9"/>
      <c r="C509" s="9"/>
      <c r="D509" s="9" t="s">
        <v>6</v>
      </c>
      <c r="E509" s="9" t="s">
        <v>17</v>
      </c>
      <c r="F509" s="9" t="s">
        <v>8</v>
      </c>
      <c r="G509" s="9"/>
    </row>
    <row r="510" spans="1:8" x14ac:dyDescent="0.25">
      <c r="A510" s="9"/>
      <c r="B510" s="9"/>
      <c r="C510" s="9"/>
      <c r="D510" s="9" t="s">
        <v>21</v>
      </c>
      <c r="E510" s="9" t="s">
        <v>11</v>
      </c>
      <c r="F510" s="9" t="s">
        <v>9</v>
      </c>
      <c r="G510" s="9"/>
    </row>
    <row r="511" spans="1:8" x14ac:dyDescent="0.25">
      <c r="A511" s="9"/>
      <c r="B511" s="9"/>
      <c r="C511" s="9"/>
      <c r="D511" s="9"/>
      <c r="E511" s="9" t="s">
        <v>12</v>
      </c>
      <c r="F511" s="9" t="s">
        <v>10</v>
      </c>
      <c r="G511" s="9"/>
    </row>
    <row r="512" spans="1:8" x14ac:dyDescent="0.25">
      <c r="A512" s="9"/>
      <c r="B512" s="9"/>
      <c r="C512" s="9"/>
      <c r="D512" s="9"/>
      <c r="E512" s="9" t="s">
        <v>18</v>
      </c>
      <c r="F512" s="9"/>
      <c r="G512" s="9"/>
    </row>
    <row r="513" spans="1:8" x14ac:dyDescent="0.25">
      <c r="A513" s="9"/>
      <c r="B513" s="9"/>
      <c r="C513" s="9"/>
      <c r="D513" s="9"/>
      <c r="E513" s="9" t="s">
        <v>19</v>
      </c>
      <c r="F513" s="9"/>
      <c r="G513" s="9"/>
    </row>
    <row r="514" spans="1:8" x14ac:dyDescent="0.25">
      <c r="A514" s="9"/>
      <c r="B514" s="9"/>
      <c r="C514" s="9"/>
      <c r="D514" s="9"/>
      <c r="E514" s="9" t="s">
        <v>13</v>
      </c>
      <c r="F514" s="9"/>
      <c r="G514" s="9"/>
    </row>
    <row r="515" spans="1:8" x14ac:dyDescent="0.25">
      <c r="A515" s="9"/>
      <c r="B515" s="9"/>
      <c r="C515" s="9"/>
      <c r="D515" s="9"/>
      <c r="E515" s="9" t="s">
        <v>20</v>
      </c>
      <c r="F515" s="9"/>
      <c r="G515" s="9"/>
    </row>
    <row r="516" spans="1:8" x14ac:dyDescent="0.25">
      <c r="A516" s="8">
        <v>270</v>
      </c>
      <c r="B516" s="8" t="s">
        <v>109</v>
      </c>
      <c r="C516" s="9" t="s">
        <v>15</v>
      </c>
      <c r="D516" s="9" t="s">
        <v>17</v>
      </c>
      <c r="E516" s="9" t="s">
        <v>16</v>
      </c>
      <c r="F516" s="9" t="s">
        <v>7</v>
      </c>
      <c r="G516" s="9" t="s">
        <v>14</v>
      </c>
      <c r="H516" s="22">
        <v>63</v>
      </c>
    </row>
    <row r="517" spans="1:8" x14ac:dyDescent="0.25">
      <c r="A517" s="9"/>
      <c r="B517" s="9"/>
      <c r="C517" s="9"/>
      <c r="D517" s="9" t="s">
        <v>6</v>
      </c>
      <c r="E517" s="9" t="s">
        <v>18</v>
      </c>
      <c r="F517" s="9" t="s">
        <v>8</v>
      </c>
      <c r="G517" s="9"/>
    </row>
    <row r="518" spans="1:8" x14ac:dyDescent="0.25">
      <c r="A518" s="9"/>
      <c r="B518" s="9"/>
      <c r="C518" s="9"/>
      <c r="D518" s="9" t="s">
        <v>21</v>
      </c>
      <c r="E518" s="9" t="s">
        <v>19</v>
      </c>
      <c r="F518" s="9" t="s">
        <v>9</v>
      </c>
      <c r="G518" s="9"/>
    </row>
    <row r="519" spans="1:8" x14ac:dyDescent="0.25">
      <c r="A519" s="9"/>
      <c r="B519" s="9"/>
      <c r="C519" s="9"/>
      <c r="D519" s="9"/>
      <c r="E519" s="9" t="s">
        <v>13</v>
      </c>
      <c r="F519" s="9" t="s">
        <v>10</v>
      </c>
      <c r="G519" s="9"/>
    </row>
    <row r="520" spans="1:8" x14ac:dyDescent="0.25">
      <c r="A520" s="9"/>
      <c r="B520" s="9"/>
      <c r="C520" s="9"/>
      <c r="D520" s="9"/>
      <c r="E520" s="9" t="s">
        <v>20</v>
      </c>
      <c r="F520" s="9" t="s">
        <v>11</v>
      </c>
      <c r="G520" s="9"/>
    </row>
    <row r="521" spans="1:8" x14ac:dyDescent="0.25">
      <c r="A521" s="9"/>
      <c r="B521" s="9"/>
      <c r="C521" s="9"/>
      <c r="D521" s="9"/>
      <c r="E521" s="9"/>
      <c r="F521" s="9" t="s">
        <v>12</v>
      </c>
      <c r="G521" s="9"/>
    </row>
    <row r="522" spans="1:8" x14ac:dyDescent="0.25">
      <c r="A522" s="10">
        <v>271</v>
      </c>
      <c r="B522" s="10" t="s">
        <v>110</v>
      </c>
      <c r="C522" s="11" t="s">
        <v>15</v>
      </c>
      <c r="D522" s="11" t="s">
        <v>17</v>
      </c>
      <c r="E522" s="11" t="s">
        <v>16</v>
      </c>
      <c r="F522" s="11" t="s">
        <v>7</v>
      </c>
      <c r="G522" s="11" t="s">
        <v>14</v>
      </c>
      <c r="H522" s="22">
        <v>64</v>
      </c>
    </row>
    <row r="523" spans="1:8" x14ac:dyDescent="0.25">
      <c r="A523" s="11"/>
      <c r="B523" s="11"/>
      <c r="C523" s="11"/>
      <c r="D523" s="11" t="s">
        <v>6</v>
      </c>
      <c r="E523" s="11" t="s">
        <v>11</v>
      </c>
      <c r="F523" s="11" t="s">
        <v>8</v>
      </c>
      <c r="G523" s="11"/>
    </row>
    <row r="524" spans="1:8" x14ac:dyDescent="0.25">
      <c r="A524" s="11"/>
      <c r="B524" s="11"/>
      <c r="C524" s="11"/>
      <c r="D524" s="11" t="s">
        <v>21</v>
      </c>
      <c r="E524" s="11" t="s">
        <v>18</v>
      </c>
      <c r="F524" s="11" t="s">
        <v>9</v>
      </c>
      <c r="G524" s="11"/>
    </row>
    <row r="525" spans="1:8" x14ac:dyDescent="0.25">
      <c r="A525" s="11"/>
      <c r="B525" s="11"/>
      <c r="C525" s="11"/>
      <c r="D525" s="11"/>
      <c r="E525" s="11" t="s">
        <v>19</v>
      </c>
      <c r="F525" s="11" t="s">
        <v>10</v>
      </c>
      <c r="G525" s="11"/>
    </row>
    <row r="526" spans="1:8" x14ac:dyDescent="0.25">
      <c r="A526" s="11"/>
      <c r="B526" s="11"/>
      <c r="C526" s="11"/>
      <c r="D526" s="11"/>
      <c r="E526" s="11" t="s">
        <v>13</v>
      </c>
      <c r="F526" s="11" t="s">
        <v>12</v>
      </c>
      <c r="G526" s="11"/>
    </row>
    <row r="527" spans="1:8" x14ac:dyDescent="0.25">
      <c r="A527" s="11"/>
      <c r="B527" s="11"/>
      <c r="C527" s="11"/>
      <c r="D527" s="11"/>
      <c r="E527" s="11" t="s">
        <v>20</v>
      </c>
      <c r="F527" s="11"/>
      <c r="G527" s="11"/>
    </row>
    <row r="528" spans="1:8" x14ac:dyDescent="0.25">
      <c r="A528" s="8">
        <v>274</v>
      </c>
      <c r="B528" s="8" t="s">
        <v>111</v>
      </c>
      <c r="C528" s="9" t="s">
        <v>15</v>
      </c>
      <c r="D528" s="9" t="s">
        <v>6</v>
      </c>
      <c r="E528" s="9" t="s">
        <v>16</v>
      </c>
      <c r="F528" s="9" t="s">
        <v>7</v>
      </c>
      <c r="G528" s="9" t="s">
        <v>22</v>
      </c>
      <c r="H528" s="22">
        <v>65</v>
      </c>
    </row>
    <row r="529" spans="1:8" x14ac:dyDescent="0.25">
      <c r="A529" s="9"/>
      <c r="B529" s="9"/>
      <c r="C529" s="9" t="s">
        <v>17</v>
      </c>
      <c r="D529" s="9"/>
      <c r="E529" s="9" t="s">
        <v>9</v>
      </c>
      <c r="F529" s="9" t="s">
        <v>8</v>
      </c>
      <c r="G529" s="9"/>
    </row>
    <row r="530" spans="1:8" x14ac:dyDescent="0.25">
      <c r="A530" s="9"/>
      <c r="B530" s="9"/>
      <c r="C530" s="9" t="s">
        <v>21</v>
      </c>
      <c r="D530" s="9"/>
      <c r="E530" s="9" t="s">
        <v>12</v>
      </c>
      <c r="F530" s="9" t="s">
        <v>10</v>
      </c>
      <c r="G530" s="9"/>
    </row>
    <row r="531" spans="1:8" x14ac:dyDescent="0.25">
      <c r="A531" s="9"/>
      <c r="B531" s="9"/>
      <c r="C531" s="9"/>
      <c r="D531" s="9"/>
      <c r="E531" s="9" t="s">
        <v>18</v>
      </c>
      <c r="F531" s="9" t="s">
        <v>11</v>
      </c>
      <c r="G531" s="9"/>
    </row>
    <row r="532" spans="1:8" x14ac:dyDescent="0.25">
      <c r="A532" s="9"/>
      <c r="B532" s="9"/>
      <c r="C532" s="9"/>
      <c r="D532" s="9"/>
      <c r="E532" s="9" t="s">
        <v>19</v>
      </c>
      <c r="F532" s="9"/>
      <c r="G532" s="9"/>
    </row>
    <row r="533" spans="1:8" x14ac:dyDescent="0.25">
      <c r="A533" s="9"/>
      <c r="B533" s="9"/>
      <c r="C533" s="9"/>
      <c r="D533" s="9"/>
      <c r="E533" s="9" t="s">
        <v>13</v>
      </c>
      <c r="F533" s="9"/>
      <c r="G533" s="9"/>
    </row>
    <row r="534" spans="1:8" x14ac:dyDescent="0.25">
      <c r="A534" s="9"/>
      <c r="B534" s="9"/>
      <c r="C534" s="9"/>
      <c r="D534" s="9"/>
      <c r="E534" s="9" t="s">
        <v>20</v>
      </c>
      <c r="F534" s="9"/>
      <c r="G534" s="9"/>
    </row>
    <row r="535" spans="1:8" x14ac:dyDescent="0.25">
      <c r="A535" s="8">
        <v>276</v>
      </c>
      <c r="B535" s="8" t="s">
        <v>112</v>
      </c>
      <c r="C535" s="9" t="s">
        <v>15</v>
      </c>
      <c r="D535" s="9" t="s">
        <v>6</v>
      </c>
      <c r="E535" s="9" t="s">
        <v>16</v>
      </c>
      <c r="F535" s="9" t="s">
        <v>7</v>
      </c>
      <c r="G535" s="9" t="s">
        <v>22</v>
      </c>
      <c r="H535" s="22">
        <v>66</v>
      </c>
    </row>
    <row r="536" spans="1:8" x14ac:dyDescent="0.25">
      <c r="A536" s="9"/>
      <c r="B536" s="9"/>
      <c r="C536" s="9" t="s">
        <v>17</v>
      </c>
      <c r="D536" s="9" t="s">
        <v>21</v>
      </c>
      <c r="E536" s="9" t="s">
        <v>8</v>
      </c>
      <c r="F536" s="9" t="s">
        <v>10</v>
      </c>
      <c r="G536" s="9"/>
    </row>
    <row r="537" spans="1:8" x14ac:dyDescent="0.25">
      <c r="A537" s="9"/>
      <c r="B537" s="9"/>
      <c r="C537" s="9"/>
      <c r="D537" s="9"/>
      <c r="E537" s="9" t="s">
        <v>9</v>
      </c>
      <c r="F537" s="9"/>
      <c r="G537" s="9"/>
    </row>
    <row r="538" spans="1:8" x14ac:dyDescent="0.25">
      <c r="A538" s="9"/>
      <c r="B538" s="9"/>
      <c r="C538" s="9"/>
      <c r="D538" s="9"/>
      <c r="E538" s="9" t="s">
        <v>11</v>
      </c>
      <c r="F538" s="9"/>
      <c r="G538" s="9"/>
    </row>
    <row r="539" spans="1:8" x14ac:dyDescent="0.25">
      <c r="A539" s="9"/>
      <c r="B539" s="9"/>
      <c r="C539" s="9"/>
      <c r="D539" s="9"/>
      <c r="E539" s="9" t="s">
        <v>12</v>
      </c>
      <c r="F539" s="9"/>
      <c r="G539" s="9"/>
    </row>
    <row r="540" spans="1:8" x14ac:dyDescent="0.25">
      <c r="A540" s="9"/>
      <c r="B540" s="9"/>
      <c r="C540" s="9"/>
      <c r="D540" s="9"/>
      <c r="E540" s="9" t="s">
        <v>18</v>
      </c>
      <c r="F540" s="9"/>
      <c r="G540" s="9"/>
    </row>
    <row r="541" spans="1:8" x14ac:dyDescent="0.25">
      <c r="A541" s="9"/>
      <c r="B541" s="9"/>
      <c r="C541" s="9"/>
      <c r="D541" s="9"/>
      <c r="E541" s="9" t="s">
        <v>19</v>
      </c>
      <c r="F541" s="9"/>
      <c r="G541" s="9"/>
    </row>
    <row r="542" spans="1:8" x14ac:dyDescent="0.25">
      <c r="A542" s="9"/>
      <c r="B542" s="9"/>
      <c r="C542" s="9"/>
      <c r="D542" s="9"/>
      <c r="E542" s="9" t="s">
        <v>13</v>
      </c>
      <c r="F542" s="9"/>
      <c r="G542" s="9"/>
    </row>
    <row r="543" spans="1:8" x14ac:dyDescent="0.25">
      <c r="A543" s="9"/>
      <c r="B543" s="9"/>
      <c r="C543" s="9"/>
      <c r="D543" s="9"/>
      <c r="E543" s="9" t="s">
        <v>20</v>
      </c>
      <c r="F543" s="9"/>
      <c r="G543" s="9"/>
    </row>
    <row r="544" spans="1:8" x14ac:dyDescent="0.25">
      <c r="A544" s="8">
        <v>280</v>
      </c>
      <c r="B544" s="8" t="s">
        <v>113</v>
      </c>
      <c r="C544" s="9" t="s">
        <v>17</v>
      </c>
      <c r="D544" s="9" t="s">
        <v>15</v>
      </c>
      <c r="E544" s="9" t="s">
        <v>7</v>
      </c>
      <c r="F544" s="9" t="s">
        <v>16</v>
      </c>
      <c r="G544" s="9" t="s">
        <v>22</v>
      </c>
      <c r="H544" s="22">
        <v>67</v>
      </c>
    </row>
    <row r="545" spans="1:8" x14ac:dyDescent="0.25">
      <c r="A545" s="9"/>
      <c r="B545" s="9"/>
      <c r="C545" s="9" t="s">
        <v>6</v>
      </c>
      <c r="D545" s="9"/>
      <c r="E545" s="9" t="s">
        <v>9</v>
      </c>
      <c r="F545" s="9" t="s">
        <v>8</v>
      </c>
      <c r="G545" s="9"/>
    </row>
    <row r="546" spans="1:8" x14ac:dyDescent="0.25">
      <c r="A546" s="9"/>
      <c r="B546" s="9"/>
      <c r="C546" s="9" t="s">
        <v>21</v>
      </c>
      <c r="D546" s="9"/>
      <c r="E546" s="9" t="s">
        <v>11</v>
      </c>
      <c r="F546" s="9" t="s">
        <v>10</v>
      </c>
      <c r="G546" s="9"/>
    </row>
    <row r="547" spans="1:8" x14ac:dyDescent="0.25">
      <c r="A547" s="9"/>
      <c r="B547" s="9"/>
      <c r="C547" s="9"/>
      <c r="D547" s="9"/>
      <c r="E547" s="9" t="s">
        <v>12</v>
      </c>
      <c r="F547" s="9" t="s">
        <v>19</v>
      </c>
      <c r="G547" s="9"/>
    </row>
    <row r="548" spans="1:8" x14ac:dyDescent="0.25">
      <c r="A548" s="9"/>
      <c r="B548" s="9"/>
      <c r="C548" s="9"/>
      <c r="D548" s="9"/>
      <c r="E548" s="9" t="s">
        <v>18</v>
      </c>
      <c r="F548" s="9" t="s">
        <v>20</v>
      </c>
      <c r="G548" s="9"/>
    </row>
    <row r="549" spans="1:8" x14ac:dyDescent="0.25">
      <c r="A549" s="9"/>
      <c r="B549" s="9"/>
      <c r="C549" s="9"/>
      <c r="D549" s="9"/>
      <c r="E549" s="9" t="s">
        <v>13</v>
      </c>
      <c r="F549" s="9"/>
      <c r="G549" s="9"/>
    </row>
    <row r="550" spans="1:8" x14ac:dyDescent="0.25">
      <c r="A550" s="10">
        <v>281</v>
      </c>
      <c r="B550" s="10" t="s">
        <v>114</v>
      </c>
      <c r="C550" s="11" t="s">
        <v>17</v>
      </c>
      <c r="D550" s="11" t="s">
        <v>15</v>
      </c>
      <c r="E550" s="11" t="s">
        <v>7</v>
      </c>
      <c r="F550" s="11" t="s">
        <v>16</v>
      </c>
      <c r="G550" s="11" t="s">
        <v>14</v>
      </c>
      <c r="H550" s="22">
        <v>68</v>
      </c>
    </row>
    <row r="551" spans="1:8" x14ac:dyDescent="0.25">
      <c r="A551" s="11"/>
      <c r="B551" s="11"/>
      <c r="C551" s="11" t="s">
        <v>6</v>
      </c>
      <c r="D551" s="11"/>
      <c r="E551" s="11" t="s">
        <v>9</v>
      </c>
      <c r="F551" s="11" t="s">
        <v>8</v>
      </c>
      <c r="G551" s="11"/>
    </row>
    <row r="552" spans="1:8" x14ac:dyDescent="0.25">
      <c r="A552" s="11"/>
      <c r="B552" s="11"/>
      <c r="C552" s="11" t="s">
        <v>21</v>
      </c>
      <c r="D552" s="11"/>
      <c r="E552" s="11" t="s">
        <v>11</v>
      </c>
      <c r="F552" s="11" t="s">
        <v>10</v>
      </c>
      <c r="G552" s="11"/>
    </row>
    <row r="553" spans="1:8" x14ac:dyDescent="0.25">
      <c r="A553" s="11"/>
      <c r="B553" s="11"/>
      <c r="C553" s="11"/>
      <c r="D553" s="11"/>
      <c r="E553" s="11" t="s">
        <v>12</v>
      </c>
      <c r="F553" s="11" t="s">
        <v>18</v>
      </c>
      <c r="G553" s="11"/>
    </row>
    <row r="554" spans="1:8" x14ac:dyDescent="0.25">
      <c r="A554" s="11"/>
      <c r="B554" s="11"/>
      <c r="C554" s="11"/>
      <c r="D554" s="11"/>
      <c r="E554" s="11" t="s">
        <v>13</v>
      </c>
      <c r="F554" s="11" t="s">
        <v>19</v>
      </c>
      <c r="G554" s="11"/>
    </row>
    <row r="555" spans="1:8" x14ac:dyDescent="0.25">
      <c r="A555" s="11"/>
      <c r="B555" s="11"/>
      <c r="C555" s="11"/>
      <c r="D555" s="11"/>
      <c r="E555" s="11"/>
      <c r="F555" s="11" t="s">
        <v>20</v>
      </c>
      <c r="G555" s="11"/>
    </row>
    <row r="556" spans="1:8" x14ac:dyDescent="0.25">
      <c r="A556" s="8">
        <v>284</v>
      </c>
      <c r="B556" s="8" t="s">
        <v>115</v>
      </c>
      <c r="C556" s="9" t="s">
        <v>21</v>
      </c>
      <c r="D556" s="9" t="s">
        <v>15</v>
      </c>
      <c r="E556" s="9" t="s">
        <v>16</v>
      </c>
      <c r="F556" s="9" t="s">
        <v>20</v>
      </c>
      <c r="G556" s="9" t="s">
        <v>22</v>
      </c>
      <c r="H556" s="22">
        <v>69</v>
      </c>
    </row>
    <row r="557" spans="1:8" x14ac:dyDescent="0.25">
      <c r="A557" s="9"/>
      <c r="B557" s="9"/>
      <c r="C557" s="9"/>
      <c r="D557" s="9" t="s">
        <v>17</v>
      </c>
      <c r="E557" s="9" t="s">
        <v>7</v>
      </c>
      <c r="F557" s="9"/>
      <c r="G557" s="9"/>
    </row>
    <row r="558" spans="1:8" x14ac:dyDescent="0.25">
      <c r="A558" s="9"/>
      <c r="B558" s="9"/>
      <c r="C558" s="9"/>
      <c r="D558" s="9" t="s">
        <v>6</v>
      </c>
      <c r="E558" s="9" t="s">
        <v>8</v>
      </c>
      <c r="F558" s="9"/>
      <c r="G558" s="9"/>
    </row>
    <row r="559" spans="1:8" x14ac:dyDescent="0.25">
      <c r="A559" s="9"/>
      <c r="B559" s="9"/>
      <c r="C559" s="9"/>
      <c r="D559" s="9"/>
      <c r="E559" s="9" t="s">
        <v>9</v>
      </c>
      <c r="F559" s="9"/>
      <c r="G559" s="9"/>
    </row>
    <row r="560" spans="1:8" x14ac:dyDescent="0.25">
      <c r="A560" s="9"/>
      <c r="B560" s="9"/>
      <c r="C560" s="9"/>
      <c r="D560" s="9"/>
      <c r="E560" s="9" t="s">
        <v>10</v>
      </c>
      <c r="F560" s="9"/>
      <c r="G560" s="9"/>
    </row>
    <row r="561" spans="1:8" x14ac:dyDescent="0.25">
      <c r="A561" s="9"/>
      <c r="B561" s="9"/>
      <c r="C561" s="9"/>
      <c r="D561" s="9"/>
      <c r="E561" s="9" t="s">
        <v>11</v>
      </c>
      <c r="F561" s="9"/>
      <c r="G561" s="9"/>
    </row>
    <row r="562" spans="1:8" x14ac:dyDescent="0.25">
      <c r="A562" s="9"/>
      <c r="B562" s="9"/>
      <c r="C562" s="9"/>
      <c r="D562" s="9"/>
      <c r="E562" s="9" t="s">
        <v>12</v>
      </c>
      <c r="F562" s="9"/>
      <c r="G562" s="9"/>
    </row>
    <row r="563" spans="1:8" x14ac:dyDescent="0.25">
      <c r="A563" s="9"/>
      <c r="B563" s="9"/>
      <c r="C563" s="9"/>
      <c r="D563" s="9"/>
      <c r="E563" s="9" t="s">
        <v>18</v>
      </c>
      <c r="F563" s="9"/>
      <c r="G563" s="9"/>
    </row>
    <row r="564" spans="1:8" x14ac:dyDescent="0.25">
      <c r="A564" s="9"/>
      <c r="B564" s="9"/>
      <c r="C564" s="9"/>
      <c r="D564" s="9"/>
      <c r="E564" s="9" t="s">
        <v>19</v>
      </c>
      <c r="F564" s="9"/>
      <c r="G564" s="9"/>
    </row>
    <row r="565" spans="1:8" x14ac:dyDescent="0.25">
      <c r="A565" s="9"/>
      <c r="B565" s="9"/>
      <c r="C565" s="9"/>
      <c r="D565" s="9"/>
      <c r="E565" s="9" t="s">
        <v>13</v>
      </c>
      <c r="F565" s="9"/>
      <c r="G565" s="9"/>
    </row>
    <row r="566" spans="1:8" x14ac:dyDescent="0.25">
      <c r="A566" s="18">
        <v>285</v>
      </c>
      <c r="B566" s="18" t="s">
        <v>116</v>
      </c>
      <c r="C566" s="19" t="s">
        <v>6</v>
      </c>
      <c r="D566" s="19" t="s">
        <v>15</v>
      </c>
      <c r="E566" s="19" t="s">
        <v>16</v>
      </c>
      <c r="F566" s="19" t="s">
        <v>20</v>
      </c>
      <c r="G566" s="19" t="s">
        <v>22</v>
      </c>
      <c r="H566" s="22">
        <v>70</v>
      </c>
    </row>
    <row r="567" spans="1:8" x14ac:dyDescent="0.25">
      <c r="A567" s="19"/>
      <c r="B567" s="19"/>
      <c r="C567" s="19" t="s">
        <v>21</v>
      </c>
      <c r="D567" s="19" t="s">
        <v>17</v>
      </c>
      <c r="E567" s="19" t="s">
        <v>7</v>
      </c>
      <c r="F567" s="19"/>
      <c r="G567" s="19"/>
    </row>
    <row r="568" spans="1:8" x14ac:dyDescent="0.25">
      <c r="A568" s="19"/>
      <c r="B568" s="19"/>
      <c r="C568" s="19"/>
      <c r="D568" s="19"/>
      <c r="E568" s="19" t="s">
        <v>8</v>
      </c>
      <c r="F568" s="19"/>
      <c r="G568" s="19"/>
    </row>
    <row r="569" spans="1:8" x14ac:dyDescent="0.25">
      <c r="A569" s="19"/>
      <c r="B569" s="19"/>
      <c r="C569" s="19"/>
      <c r="D569" s="19"/>
      <c r="E569" s="19" t="s">
        <v>9</v>
      </c>
      <c r="F569" s="19"/>
      <c r="G569" s="19"/>
    </row>
    <row r="570" spans="1:8" x14ac:dyDescent="0.25">
      <c r="A570" s="19"/>
      <c r="B570" s="19"/>
      <c r="C570" s="19"/>
      <c r="D570" s="19"/>
      <c r="E570" s="19" t="s">
        <v>10</v>
      </c>
      <c r="F570" s="19"/>
      <c r="G570" s="19"/>
    </row>
    <row r="571" spans="1:8" x14ac:dyDescent="0.25">
      <c r="A571" s="19"/>
      <c r="B571" s="19"/>
      <c r="C571" s="19"/>
      <c r="D571" s="19"/>
      <c r="E571" s="19" t="s">
        <v>11</v>
      </c>
      <c r="F571" s="19"/>
      <c r="G571" s="19"/>
    </row>
    <row r="572" spans="1:8" x14ac:dyDescent="0.25">
      <c r="A572" s="19"/>
      <c r="B572" s="19"/>
      <c r="C572" s="19"/>
      <c r="D572" s="19"/>
      <c r="E572" s="19" t="s">
        <v>12</v>
      </c>
      <c r="F572" s="19"/>
      <c r="G572" s="19"/>
    </row>
    <row r="573" spans="1:8" x14ac:dyDescent="0.25">
      <c r="A573" s="19"/>
      <c r="B573" s="19"/>
      <c r="C573" s="19"/>
      <c r="D573" s="19"/>
      <c r="E573" s="19" t="s">
        <v>18</v>
      </c>
      <c r="F573" s="19"/>
      <c r="G573" s="19"/>
    </row>
    <row r="574" spans="1:8" x14ac:dyDescent="0.25">
      <c r="A574" s="19"/>
      <c r="B574" s="19"/>
      <c r="C574" s="19"/>
      <c r="D574" s="19"/>
      <c r="E574" s="19" t="s">
        <v>19</v>
      </c>
      <c r="F574" s="19"/>
      <c r="G574" s="19"/>
    </row>
    <row r="575" spans="1:8" x14ac:dyDescent="0.25">
      <c r="A575" s="19"/>
      <c r="B575" s="19"/>
      <c r="C575" s="19"/>
      <c r="D575" s="19"/>
      <c r="E575" s="19" t="s">
        <v>13</v>
      </c>
      <c r="F575" s="19"/>
      <c r="G575" s="19"/>
    </row>
    <row r="576" spans="1:8" x14ac:dyDescent="0.25">
      <c r="A576" s="8">
        <v>318</v>
      </c>
      <c r="B576" s="8" t="s">
        <v>117</v>
      </c>
      <c r="C576" s="9" t="s">
        <v>17</v>
      </c>
      <c r="D576" s="9" t="s">
        <v>15</v>
      </c>
      <c r="E576" s="9" t="s">
        <v>7</v>
      </c>
      <c r="F576" s="9" t="s">
        <v>16</v>
      </c>
      <c r="G576" s="9" t="s">
        <v>22</v>
      </c>
      <c r="H576" s="22">
        <v>71</v>
      </c>
    </row>
    <row r="577" spans="1:8" x14ac:dyDescent="0.25">
      <c r="A577" s="9"/>
      <c r="B577" s="9"/>
      <c r="C577" s="9" t="s">
        <v>21</v>
      </c>
      <c r="D577" s="9" t="s">
        <v>6</v>
      </c>
      <c r="E577" s="9" t="s">
        <v>8</v>
      </c>
      <c r="F577" s="9" t="s">
        <v>20</v>
      </c>
      <c r="G577" s="9"/>
    </row>
    <row r="578" spans="1:8" x14ac:dyDescent="0.25">
      <c r="A578" s="9"/>
      <c r="B578" s="9"/>
      <c r="C578" s="9"/>
      <c r="D578" s="9"/>
      <c r="E578" s="9" t="s">
        <v>9</v>
      </c>
      <c r="F578" s="9"/>
      <c r="G578" s="9"/>
    </row>
    <row r="579" spans="1:8" x14ac:dyDescent="0.25">
      <c r="A579" s="9"/>
      <c r="B579" s="9"/>
      <c r="C579" s="9"/>
      <c r="D579" s="9"/>
      <c r="E579" s="9" t="s">
        <v>10</v>
      </c>
      <c r="F579" s="9"/>
      <c r="G579" s="9"/>
    </row>
    <row r="580" spans="1:8" x14ac:dyDescent="0.25">
      <c r="A580" s="9"/>
      <c r="B580" s="9"/>
      <c r="C580" s="9"/>
      <c r="D580" s="9"/>
      <c r="E580" s="9" t="s">
        <v>11</v>
      </c>
      <c r="F580" s="9"/>
      <c r="G580" s="9"/>
    </row>
    <row r="581" spans="1:8" x14ac:dyDescent="0.25">
      <c r="A581" s="9"/>
      <c r="B581" s="9"/>
      <c r="C581" s="9"/>
      <c r="D581" s="9"/>
      <c r="E581" s="9" t="s">
        <v>12</v>
      </c>
      <c r="F581" s="9"/>
      <c r="G581" s="9"/>
    </row>
    <row r="582" spans="1:8" x14ac:dyDescent="0.25">
      <c r="A582" s="9"/>
      <c r="B582" s="9"/>
      <c r="C582" s="9"/>
      <c r="D582" s="9"/>
      <c r="E582" s="9" t="s">
        <v>18</v>
      </c>
      <c r="F582" s="9"/>
      <c r="G582" s="9"/>
    </row>
    <row r="583" spans="1:8" x14ac:dyDescent="0.25">
      <c r="A583" s="9"/>
      <c r="B583" s="9"/>
      <c r="C583" s="9"/>
      <c r="D583" s="9"/>
      <c r="E583" s="9" t="s">
        <v>19</v>
      </c>
      <c r="F583" s="9"/>
      <c r="G583" s="9"/>
    </row>
    <row r="584" spans="1:8" x14ac:dyDescent="0.25">
      <c r="A584" s="9"/>
      <c r="B584" s="9"/>
      <c r="C584" s="9"/>
      <c r="D584" s="9"/>
      <c r="E584" s="9" t="s">
        <v>13</v>
      </c>
      <c r="F584" s="9"/>
      <c r="G584" s="9"/>
    </row>
    <row r="585" spans="1:8" x14ac:dyDescent="0.25">
      <c r="A585" s="8">
        <v>321</v>
      </c>
      <c r="B585" s="8" t="s">
        <v>118</v>
      </c>
      <c r="C585" s="9" t="s">
        <v>17</v>
      </c>
      <c r="D585" s="9" t="s">
        <v>15</v>
      </c>
      <c r="E585" s="9" t="s">
        <v>7</v>
      </c>
      <c r="F585" s="9" t="s">
        <v>16</v>
      </c>
      <c r="G585" s="9" t="s">
        <v>22</v>
      </c>
      <c r="H585" s="22">
        <v>72</v>
      </c>
    </row>
    <row r="586" spans="1:8" x14ac:dyDescent="0.25">
      <c r="A586" s="9"/>
      <c r="B586" s="9"/>
      <c r="C586" s="9" t="s">
        <v>21</v>
      </c>
      <c r="D586" s="9" t="s">
        <v>6</v>
      </c>
      <c r="E586" s="9" t="s">
        <v>8</v>
      </c>
      <c r="F586" s="9" t="s">
        <v>20</v>
      </c>
      <c r="G586" s="9"/>
    </row>
    <row r="587" spans="1:8" x14ac:dyDescent="0.25">
      <c r="A587" s="9"/>
      <c r="B587" s="9"/>
      <c r="C587" s="9"/>
      <c r="D587" s="9"/>
      <c r="E587" s="9" t="s">
        <v>9</v>
      </c>
      <c r="F587" s="9"/>
      <c r="G587" s="9"/>
    </row>
    <row r="588" spans="1:8" x14ac:dyDescent="0.25">
      <c r="A588" s="9"/>
      <c r="B588" s="9"/>
      <c r="C588" s="9"/>
      <c r="D588" s="9"/>
      <c r="E588" s="9" t="s">
        <v>10</v>
      </c>
      <c r="F588" s="9"/>
      <c r="G588" s="9"/>
    </row>
    <row r="589" spans="1:8" x14ac:dyDescent="0.25">
      <c r="A589" s="9"/>
      <c r="B589" s="9"/>
      <c r="C589" s="9"/>
      <c r="D589" s="9"/>
      <c r="E589" s="9" t="s">
        <v>11</v>
      </c>
      <c r="F589" s="9"/>
      <c r="G589" s="9"/>
    </row>
    <row r="590" spans="1:8" x14ac:dyDescent="0.25">
      <c r="A590" s="9"/>
      <c r="B590" s="9"/>
      <c r="C590" s="9"/>
      <c r="D590" s="9"/>
      <c r="E590" s="9" t="s">
        <v>12</v>
      </c>
      <c r="F590" s="9"/>
      <c r="G590" s="9"/>
    </row>
    <row r="591" spans="1:8" x14ac:dyDescent="0.25">
      <c r="A591" s="9"/>
      <c r="B591" s="9"/>
      <c r="C591" s="9"/>
      <c r="D591" s="9"/>
      <c r="E591" s="9" t="s">
        <v>18</v>
      </c>
      <c r="F591" s="9"/>
      <c r="G591" s="9"/>
    </row>
    <row r="592" spans="1:8" x14ac:dyDescent="0.25">
      <c r="A592" s="9"/>
      <c r="B592" s="9"/>
      <c r="C592" s="9"/>
      <c r="D592" s="9"/>
      <c r="E592" s="9" t="s">
        <v>19</v>
      </c>
      <c r="F592" s="9"/>
      <c r="G592" s="9"/>
    </row>
    <row r="593" spans="1:8" x14ac:dyDescent="0.25">
      <c r="A593" s="9"/>
      <c r="B593" s="9"/>
      <c r="C593" s="9"/>
      <c r="D593" s="9"/>
      <c r="E593" s="9" t="s">
        <v>13</v>
      </c>
      <c r="F593" s="9"/>
      <c r="G593" s="9"/>
    </row>
    <row r="594" spans="1:8" x14ac:dyDescent="0.25">
      <c r="A594" s="8">
        <v>333</v>
      </c>
      <c r="B594" s="8" t="s">
        <v>119</v>
      </c>
      <c r="C594" s="9" t="s">
        <v>15</v>
      </c>
      <c r="D594" s="9" t="s">
        <v>21</v>
      </c>
      <c r="E594" s="9" t="s">
        <v>16</v>
      </c>
      <c r="F594" s="9" t="s">
        <v>7</v>
      </c>
      <c r="G594" s="9" t="s">
        <v>22</v>
      </c>
      <c r="H594" s="22">
        <v>73</v>
      </c>
    </row>
    <row r="595" spans="1:8" x14ac:dyDescent="0.25">
      <c r="A595" s="9"/>
      <c r="B595" s="9"/>
      <c r="C595" s="9" t="s">
        <v>17</v>
      </c>
      <c r="D595" s="9"/>
      <c r="E595" s="9" t="s">
        <v>8</v>
      </c>
      <c r="F595" s="9" t="s">
        <v>10</v>
      </c>
      <c r="G595" s="9"/>
    </row>
    <row r="596" spans="1:8" x14ac:dyDescent="0.25">
      <c r="A596" s="9"/>
      <c r="B596" s="9"/>
      <c r="C596" s="9" t="s">
        <v>6</v>
      </c>
      <c r="D596" s="9"/>
      <c r="E596" s="9" t="s">
        <v>9</v>
      </c>
      <c r="F596" s="9"/>
      <c r="G596" s="9"/>
    </row>
    <row r="597" spans="1:8" x14ac:dyDescent="0.25">
      <c r="A597" s="9"/>
      <c r="B597" s="9"/>
      <c r="C597" s="9"/>
      <c r="D597" s="9"/>
      <c r="E597" s="9" t="s">
        <v>11</v>
      </c>
      <c r="F597" s="9"/>
      <c r="G597" s="9"/>
    </row>
    <row r="598" spans="1:8" x14ac:dyDescent="0.25">
      <c r="A598" s="9"/>
      <c r="B598" s="9"/>
      <c r="C598" s="9"/>
      <c r="D598" s="9"/>
      <c r="E598" s="9" t="s">
        <v>12</v>
      </c>
      <c r="F598" s="9"/>
      <c r="G598" s="9"/>
    </row>
    <row r="599" spans="1:8" x14ac:dyDescent="0.25">
      <c r="A599" s="9"/>
      <c r="B599" s="9"/>
      <c r="C599" s="9"/>
      <c r="D599" s="9"/>
      <c r="E599" s="9" t="s">
        <v>18</v>
      </c>
      <c r="F599" s="9"/>
      <c r="G599" s="9"/>
    </row>
    <row r="600" spans="1:8" x14ac:dyDescent="0.25">
      <c r="A600" s="9"/>
      <c r="B600" s="9"/>
      <c r="C600" s="9"/>
      <c r="D600" s="9"/>
      <c r="E600" s="9" t="s">
        <v>19</v>
      </c>
      <c r="F600" s="9"/>
      <c r="G600" s="9"/>
    </row>
    <row r="601" spans="1:8" x14ac:dyDescent="0.25">
      <c r="A601" s="9"/>
      <c r="B601" s="9"/>
      <c r="C601" s="9"/>
      <c r="D601" s="9"/>
      <c r="E601" s="9" t="s">
        <v>13</v>
      </c>
      <c r="F601" s="9"/>
      <c r="G601" s="9"/>
    </row>
    <row r="602" spans="1:8" x14ac:dyDescent="0.25">
      <c r="A602" s="9"/>
      <c r="B602" s="9"/>
      <c r="C602" s="9"/>
      <c r="D602" s="9"/>
      <c r="E602" s="9" t="s">
        <v>20</v>
      </c>
      <c r="F602" s="9"/>
      <c r="G602" s="9"/>
    </row>
    <row r="603" spans="1:8" x14ac:dyDescent="0.25">
      <c r="A603" s="12">
        <v>334</v>
      </c>
      <c r="B603" s="12" t="s">
        <v>120</v>
      </c>
      <c r="C603" s="13" t="s">
        <v>15</v>
      </c>
      <c r="D603" s="13" t="s">
        <v>21</v>
      </c>
      <c r="E603" s="13" t="s">
        <v>16</v>
      </c>
      <c r="F603" s="13" t="s">
        <v>7</v>
      </c>
      <c r="G603" s="13" t="s">
        <v>22</v>
      </c>
      <c r="H603" s="22">
        <v>74</v>
      </c>
    </row>
    <row r="604" spans="1:8" x14ac:dyDescent="0.25">
      <c r="A604" s="13"/>
      <c r="B604" s="13"/>
      <c r="C604" s="13" t="s">
        <v>17</v>
      </c>
      <c r="D604" s="13"/>
      <c r="E604" s="13" t="s">
        <v>9</v>
      </c>
      <c r="F604" s="13" t="s">
        <v>8</v>
      </c>
      <c r="G604" s="13"/>
    </row>
    <row r="605" spans="1:8" x14ac:dyDescent="0.25">
      <c r="A605" s="13"/>
      <c r="B605" s="13"/>
      <c r="C605" s="13" t="s">
        <v>6</v>
      </c>
      <c r="D605" s="13"/>
      <c r="E605" s="13" t="s">
        <v>11</v>
      </c>
      <c r="F605" s="13" t="s">
        <v>10</v>
      </c>
      <c r="G605" s="13"/>
    </row>
    <row r="606" spans="1:8" x14ac:dyDescent="0.25">
      <c r="A606" s="13"/>
      <c r="B606" s="13"/>
      <c r="C606" s="13"/>
      <c r="D606" s="13"/>
      <c r="E606" s="13" t="s">
        <v>12</v>
      </c>
      <c r="F606" s="13"/>
      <c r="G606" s="13"/>
    </row>
    <row r="607" spans="1:8" x14ac:dyDescent="0.25">
      <c r="A607" s="13"/>
      <c r="B607" s="13"/>
      <c r="C607" s="13"/>
      <c r="D607" s="13"/>
      <c r="E607" s="13" t="s">
        <v>18</v>
      </c>
      <c r="F607" s="13"/>
      <c r="G607" s="13"/>
    </row>
    <row r="608" spans="1:8" x14ac:dyDescent="0.25">
      <c r="A608" s="13"/>
      <c r="B608" s="13"/>
      <c r="C608" s="13"/>
      <c r="D608" s="13"/>
      <c r="E608" s="13" t="s">
        <v>19</v>
      </c>
      <c r="F608" s="13"/>
      <c r="G608" s="13"/>
    </row>
    <row r="609" spans="1:8" x14ac:dyDescent="0.25">
      <c r="A609" s="13"/>
      <c r="B609" s="13"/>
      <c r="C609" s="13"/>
      <c r="D609" s="13"/>
      <c r="E609" s="13" t="s">
        <v>13</v>
      </c>
      <c r="F609" s="13"/>
      <c r="G609" s="13"/>
    </row>
    <row r="610" spans="1:8" x14ac:dyDescent="0.25">
      <c r="A610" s="13"/>
      <c r="B610" s="13"/>
      <c r="C610" s="13"/>
      <c r="D610" s="13"/>
      <c r="E610" s="13" t="s">
        <v>20</v>
      </c>
      <c r="F610" s="13"/>
      <c r="G610" s="13"/>
    </row>
    <row r="611" spans="1:8" x14ac:dyDescent="0.25">
      <c r="A611" s="8">
        <v>350</v>
      </c>
      <c r="B611" s="8" t="s">
        <v>121</v>
      </c>
      <c r="C611" s="9" t="s">
        <v>17</v>
      </c>
      <c r="D611" s="9" t="s">
        <v>15</v>
      </c>
      <c r="E611" s="9" t="s">
        <v>7</v>
      </c>
      <c r="F611" s="9" t="s">
        <v>16</v>
      </c>
      <c r="G611" s="9" t="s">
        <v>14</v>
      </c>
      <c r="H611" s="22">
        <v>75</v>
      </c>
    </row>
    <row r="612" spans="1:8" x14ac:dyDescent="0.25">
      <c r="A612" s="9"/>
      <c r="B612" s="9"/>
      <c r="C612" s="9"/>
      <c r="D612" s="9" t="s">
        <v>6</v>
      </c>
      <c r="E612" s="9" t="s">
        <v>8</v>
      </c>
      <c r="F612" s="9" t="s">
        <v>12</v>
      </c>
      <c r="G612" s="9"/>
    </row>
    <row r="613" spans="1:8" x14ac:dyDescent="0.25">
      <c r="A613" s="9"/>
      <c r="B613" s="9"/>
      <c r="C613" s="9"/>
      <c r="D613" s="9" t="s">
        <v>21</v>
      </c>
      <c r="E613" s="9" t="s">
        <v>9</v>
      </c>
      <c r="F613" s="9" t="s">
        <v>19</v>
      </c>
      <c r="G613" s="9"/>
    </row>
    <row r="614" spans="1:8" x14ac:dyDescent="0.25">
      <c r="A614" s="9"/>
      <c r="B614" s="9"/>
      <c r="C614" s="9"/>
      <c r="D614" s="9"/>
      <c r="E614" s="9" t="s">
        <v>10</v>
      </c>
      <c r="F614" s="9" t="s">
        <v>20</v>
      </c>
      <c r="G614" s="9"/>
    </row>
    <row r="615" spans="1:8" x14ac:dyDescent="0.25">
      <c r="A615" s="9"/>
      <c r="B615" s="9"/>
      <c r="C615" s="9"/>
      <c r="D615" s="9"/>
      <c r="E615" s="9" t="s">
        <v>11</v>
      </c>
      <c r="F615" s="9"/>
      <c r="G615" s="9"/>
    </row>
    <row r="616" spans="1:8" x14ac:dyDescent="0.25">
      <c r="A616" s="9"/>
      <c r="B616" s="9"/>
      <c r="C616" s="9"/>
      <c r="D616" s="9"/>
      <c r="E616" s="9" t="s">
        <v>18</v>
      </c>
      <c r="F616" s="9"/>
      <c r="G616" s="9"/>
    </row>
    <row r="617" spans="1:8" x14ac:dyDescent="0.25">
      <c r="A617" s="9"/>
      <c r="B617" s="9"/>
      <c r="C617" s="9"/>
      <c r="D617" s="9"/>
      <c r="E617" s="9" t="s">
        <v>13</v>
      </c>
      <c r="F617" s="9"/>
      <c r="G617" s="9"/>
    </row>
  </sheetData>
  <hyperlinks>
    <hyperlink ref="B1" r:id="rId1" xr:uid="{DDFF6A68-05C9-4ABA-9F85-38CAC75AA801}"/>
    <hyperlink ref="B421" r:id="rId2" xr:uid="{76A68068-51A7-4456-8D9C-D432C5A30318}"/>
  </hyperlinks>
  <pageMargins left="0.7" right="0.7" top="0.75" bottom="0.75" header="0.3" footer="0.3"/>
  <pageSetup paperSize="9" orientation="portrait" horizontalDpi="4294967293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1. Motie mbt zorg</vt:lpstr>
      <vt:lpstr>2. Indieners</vt:lpstr>
      <vt:lpstr>Totaal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2020-07-06T15:27:36Z</dcterms:created>
  <dcterms:modified xsi:type="dcterms:W3CDTF">2020-08-18T21:41:58Z</dcterms:modified>
</cp:coreProperties>
</file>