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Internetconsultatie" sheetId="1" r:id="rId1"/>
    <sheet name="Details" sheetId="2" r:id="rId2"/>
  </sheets>
  <definedNames>
    <definedName name="Klik_hier_voor">'Internetconsultatie'!$Y$4</definedName>
    <definedName name="klik_hier_voor_rangschikking_consultaties_naar_aantal_reacties___evaluaties" localSheetId="1">'Details'!$A$188</definedName>
    <definedName name="klik_hier_voor_rangschikking_consultaties_naar_aantal_reacties_en_evaluaties">'Details'!$A$181</definedName>
    <definedName name="klik_hier_voor_volledig_overzicht_Internetconsultatie" localSheetId="1">#REF!</definedName>
    <definedName name="klik_hier_voor_volledig_overzicht_Internetconsultatie" localSheetId="0">#REF!</definedName>
    <definedName name="klik_hier_voor_volledig_overzicht_Internetconsultatie">#REF!</definedName>
    <definedName name="klik_voor_rangschikking_consultaties_naar_aantal_reacties" localSheetId="1">'Details'!$A$188</definedName>
    <definedName name="uitwerking">'Internetconsultatie'!$Y$4</definedName>
  </definedNames>
  <calcPr fullCalcOnLoad="1"/>
</workbook>
</file>

<file path=xl/sharedStrings.xml><?xml version="1.0" encoding="utf-8"?>
<sst xmlns="http://schemas.openxmlformats.org/spreadsheetml/2006/main" count="1133" uniqueCount="336">
  <si>
    <t>reacties</t>
  </si>
  <si>
    <t>V&amp;J</t>
  </si>
  <si>
    <t>OCW Passend onderwijs</t>
  </si>
  <si>
    <t>EZ</t>
  </si>
  <si>
    <t>V&amp;J Wetsvoorstel versterking bestrijding computercriminaliteit</t>
  </si>
  <si>
    <t>BZK</t>
  </si>
  <si>
    <t>OCW Wetsvoorstel centrale eindtoets en leerling-onderwijs volgsysteem primair onderwijs</t>
  </si>
  <si>
    <t>FIN</t>
  </si>
  <si>
    <t xml:space="preserve">BZK Wet gebruik Friese taal </t>
  </si>
  <si>
    <t>OCW</t>
  </si>
  <si>
    <t>LNV</t>
  </si>
  <si>
    <t>SZW</t>
  </si>
  <si>
    <t>V en W</t>
  </si>
  <si>
    <t>VROM</t>
  </si>
  <si>
    <t>VWS</t>
  </si>
  <si>
    <t>Totaal</t>
  </si>
  <si>
    <t>© Sargasso 2013</t>
  </si>
  <si>
    <t>1. Kostenverevening broeikasgassen IenM</t>
  </si>
  <si>
    <t>2. Ministeriële regeling plankosten exploitatieplan IenM</t>
  </si>
  <si>
    <t>3. Regeling algemeenverbindendverklaring milieu- overeenkomsten IenM</t>
  </si>
  <si>
    <t>4. Regeling gewasbeschermingsmiddelen en biociden ELenI</t>
  </si>
  <si>
    <t>5. Ontwerpbesluit houdende regels met betrekking tot dierlijke producten ELenI</t>
  </si>
  <si>
    <t>6. Ontwerpbesluit houdende regels met betrekking tot het houden van dieren ELenI</t>
  </si>
  <si>
    <t>7. Ontwerpbesluit houdende regels met betrekking tot diergeneeskundigen ELenI</t>
  </si>
  <si>
    <t>8. Besluit houdende regels met betrekking tot bedrijfsmatige activiteiten met gezelschapsdieren</t>
  </si>
  <si>
    <t>9. Verlenging algemeenverbindendverklaring handel in gewasbeschermingsmiddelen</t>
  </si>
  <si>
    <t>10. Wijziging Besluit gewasbeschermingsmiddelen en biociden en enige andere besluiten i.v.m. implementatie EU regelgeving</t>
  </si>
  <si>
    <t>11. Wetsvoorstel kwaliteitsverbetering (voortgezet) speciaal onderwijs.</t>
  </si>
  <si>
    <t>12. Diplomaregister: met DigiD zijn nepdiploma’s passé</t>
  </si>
  <si>
    <t>13. Wijziging Examenbesluit beroepsopleidingen WEB inzake competentiegerichte kwalificatiestructuur</t>
  </si>
  <si>
    <t>14. Wetsvoorstel centrale eindtoets en leerling-onderwijs volgsysteem primair onderwijs</t>
  </si>
  <si>
    <t>15. Wet tot wijziging van de archiefwet 1995</t>
  </si>
  <si>
    <t>16. Passend onderwijs</t>
  </si>
  <si>
    <t>17. Wijziging Eindexamenbesluit v.w.o.-h.a.v.o.-m.a.v.o.-v.b.o, Besluit staatsexamens vwo-havo-mavo 2000 en Inrichtingsbesluit W.V.O</t>
  </si>
  <si>
    <t>18. Wijziging van de Wet op het voortgezet onderwijs in verband met mogelijkheden tot benoeming of tewerkstelling van leraren in het voortgezet onderwijs</t>
  </si>
  <si>
    <t>19. Wijziging besluit universele dienstverlening en eindgebruikersbelangen ELenI</t>
  </si>
  <si>
    <t>20. Wetsvoorstel implementatie Europees regelgevend kader elektronische communicatie (NRF).</t>
  </si>
  <si>
    <t>21. Ontwerpbesluit houdende regels ter uitvoering van de Warmtewet ELenI</t>
  </si>
  <si>
    <t>22. Ontwerpregeling houdende regels ter uitvoering van het Warmtebesluit ELenI</t>
  </si>
  <si>
    <t>23. Anti-Counterfeiting Trade Agreement (ACTA)</t>
  </si>
  <si>
    <t>24. Wijziging van de Mijnbouwwet (aanpassing van het vergunningsstelsel voor opsporen en winnen van aardwarmte)</t>
  </si>
  <si>
    <t>25. Besluit houdende regels over op afstand uitleesbare energiemeters ELenI</t>
  </si>
  <si>
    <t>26. Wijziging Wet -informatie-uitwisseling ondergrondse netten ELenI</t>
  </si>
  <si>
    <t>27. Amvb ter uitvoering wetsvoorstel tot Wijzing van de Telecommunicatiewet, i.v.m. gewijzigd Europese regelgeving</t>
  </si>
  <si>
    <t>28. Regeling afsluitbeleid voor kleinverbruikers van elektriciteit en gas ELenI</t>
  </si>
  <si>
    <t>29. Regeling van de Minister ELnI: regels inzake voorwaarden gegevensbeheer en afdracht electritciteit en gas</t>
  </si>
  <si>
    <t>30. Regeling tot wijziging van de Regeling tariefstructuren en voorwaarden gas</t>
  </si>
  <si>
    <t>31. Besluit veiligheid lage druk gastransport ELenI</t>
  </si>
  <si>
    <t>32. Wijziging Regeling kwaliteitsaspecten netbeheer elektriciteit en gas</t>
  </si>
  <si>
    <t>33. Wijziging van de Regeling universele dienstverlening en eindgebruikersbelangen</t>
  </si>
  <si>
    <t>34. Regeling tot wijziging van de Regeling informatie-uitwisseling ondergrondse netten (RION)</t>
  </si>
  <si>
    <t>35. Aanpassing Wet handhaving consumentenbescherming ELenI</t>
  </si>
  <si>
    <t>36. Aanbestedingswet op het gebied van Defensie en veiligheid. ELenI</t>
  </si>
  <si>
    <t>37. Wijziging Vrijstellingsregeling afwijkend gebruik frequentieruimte</t>
  </si>
  <si>
    <t>38. Regeling tot wijziging van de Regeling tariefstructuren en voorwaarden gas</t>
  </si>
  <si>
    <t xml:space="preserve">40. Voorontwerp van een Wet overbruggingsuitkering </t>
  </si>
  <si>
    <t>41. Voorontwerp van een wet mogelijkheid vervroeging ingangsdatum ouderdomspensioen</t>
  </si>
  <si>
    <t>42. Voorontwerp van een wet duurzame inzetbaarheid in arbeid</t>
  </si>
  <si>
    <t xml:space="preserve">43. Besluit basishulpverlening </t>
  </si>
  <si>
    <t>44. Governance van de pensioenfondsen</t>
  </si>
  <si>
    <t>45. Voorstel van wet tot wijziging van de Wet op het financieel toezicht en enige andere wetten</t>
  </si>
  <si>
    <t>46. Ontwerpbesluit wijziging Besluit bestuurlijke boetes financiële sector, Besluit Gedragstoezicht financiële ondernemingen Wft en Besluit prudentiële regels Wft 2011</t>
  </si>
  <si>
    <t xml:space="preserve">47. Uitvoeringsregeling Loonbelasting 2011 </t>
  </si>
  <si>
    <t>48. Wijziging van de Algemene wet inzake rijksbelastingen in verband met de openbaarheid van belastingrechtspraak</t>
  </si>
  <si>
    <t>49. Ontwerpbesluit wijziging van o.a. Besluit bestuurlijke boetes financiële sector, Besluit definitiebepalingen Wft, Besluit Gedragstoezicht financiële ondernemingen Wft. 2012</t>
  </si>
  <si>
    <t>50. Wetsvoorstel bijzondere maatregelen financiële ondernemingen</t>
  </si>
  <si>
    <t xml:space="preserve">52. Consultatie Vakbekwaamheidsbouwwerk </t>
  </si>
  <si>
    <t>54. Anti-Counterfeiting Trade Agreement</t>
  </si>
  <si>
    <t xml:space="preserve">55. Wet topinkomens </t>
  </si>
  <si>
    <t xml:space="preserve">56. Wet basisregistratie personen </t>
  </si>
  <si>
    <t>57. Besluit sollicitatieplicht Appa voor bewindspersonen en decentrale politieke ambtsdragers</t>
  </si>
  <si>
    <t>58. Wijziging van de Wet bevordering integriteitsbeoordelingen door het openbaar bestuur en de Wet op de kansspelen</t>
  </si>
  <si>
    <t>59. Wet College voor mensenrechten en gelijke behandeling</t>
  </si>
  <si>
    <t>60. Rijkswet op het Nederlanderschap ter aanscherping van de voorwaarden voor verkrijging en verlening van het Nederlanderschap</t>
  </si>
  <si>
    <t xml:space="preserve">61. Algemene wet gelijke behandeling </t>
  </si>
  <si>
    <t>62. Besluit tot wijz. van het Besluit begroting en verantwoording provincies en gemeenten</t>
  </si>
  <si>
    <t>63. Wijziging Grondwet i.v.m. staatkundige positie BES-eilanden</t>
  </si>
  <si>
    <t>64. Wet tot wijziging van de Algemene pensioenwet politieke ambtsdragers, de Wet vergoedingen leden Eerste Kamer en enkele andere wetten</t>
  </si>
  <si>
    <t xml:space="preserve">65. Wet gebruik Friese taal </t>
  </si>
  <si>
    <t>66. Oplegging van gedoogplichten voor het aanleggen, in stand houden, veranderen, verplaatsen of opruimen van werken van algemeen belang</t>
  </si>
  <si>
    <t>68. Besluit wijziging van Besluit bewijzen van bevoegdheid voor de luchtvaart i.v.m. invoering van de aantekening Procedural Control</t>
  </si>
  <si>
    <t>69. Regels over de aanleg, het beheer, het gebruik en de veiligheid van lokale spoorwegen</t>
  </si>
  <si>
    <t xml:space="preserve">70. Herziening van de Beleidsregel Ingeraal Beheerplan Noordzee 2015 </t>
  </si>
  <si>
    <t>71. Wetsvoorstel rechtsbijstand en politieverhoor Rechtsbijstand</t>
  </si>
  <si>
    <t>72. Wijziging van de Wet van 30 september 2010 tot invoering van een nieuw griffierechtenstelsel in burgerlijke zaken</t>
  </si>
  <si>
    <t>73. Wijziging van de Gemeentewet, de Wet wapens en munitie en de Politiewet 2001</t>
  </si>
  <si>
    <t>75. Partiële wijziging van het Wetboek van Strafrecht, het Wetboek van Strafvordering en enkele andere wetten</t>
  </si>
  <si>
    <t>76. Besluit onderzoek en oordeel gelijke behandeling</t>
  </si>
  <si>
    <t>77. Wetswijziging Wet veiligheidsregio’s aangaande de regionalisering van de brandweer</t>
  </si>
  <si>
    <t>79. Wetsvoorstel aanpassing Wetboek van Burgerlijke Rechtsvordering i.v.m. wijziging recht op inzage, afschrift of uittreksel van bescheiden</t>
  </si>
  <si>
    <t>80. Aanpassing wetgeving en vaststelling van overgangsrecht i.v.m. herziening van de maatregelen van kinderbescherming</t>
  </si>
  <si>
    <t>81. Wetsvoorstel versterking bestrijding computercriminaliteit</t>
  </si>
  <si>
    <t>82. Wijziging Auteurswet en Wet op de naburige rechten i.v.m. met aanpassing van auteurscontractenrecht</t>
  </si>
  <si>
    <t>84. Wet aanpassingen Wetboek van Burgerlijke Rechtsvordering i.v.m. invoeren mogelijkheid elektronische indiening dagvaarding</t>
  </si>
  <si>
    <t>85. Besluit wijziging Besluit kostenvergoeding rechten betrokkene Wbp, Meldingsbesluit Wbp en Vrijstellingsbesluit Wbp i.v.m. vermindering adm. Lasten</t>
  </si>
  <si>
    <t>87. Implementatie EU kaderbesluit recidive in strafzaken</t>
  </si>
  <si>
    <t>88. Besluit Minister van Justitie van, houdende een verlenging van uitzondering van volgrecht van erfgenamen van overleden kunstenaars</t>
  </si>
  <si>
    <t>89. Wet prejudiciële vragen aan de Hoge Raad</t>
  </si>
  <si>
    <t>90. Wijziging van de wet van 2 mei 1990 tot uitvoering van Europees Verdrag m.b.t. gezag over kinderen, etcetera</t>
  </si>
  <si>
    <t>92. Besluit houdende regels ter normering vergoeding voor kosten ter verkrijging van voldoening buiten rechte</t>
  </si>
  <si>
    <t>94. Voorstel van wet ter verruiming van mogelijkheden tot opsporing en vervolging van internationale misdrijven</t>
  </si>
  <si>
    <t>95. Wetsvoorstel Wijziging van Boek 2 BW in verband met de aanpassing van het enquêterecht</t>
  </si>
  <si>
    <t>96. Wijziging Wetboek van Strafrecht en Wetboek van Strafvordering iv.m. invoering van rechterlijke vrijheidsbeperkende maatregel</t>
  </si>
  <si>
    <t>97. Wijziging speelautomatenbesluit 2000</t>
  </si>
  <si>
    <t>99. Verzamelwet van rechtswege verleende vergunning</t>
  </si>
  <si>
    <t>100. Verzamelbesluit van rechtswege verleende vergunning</t>
  </si>
  <si>
    <t>101. Ambtelijk voorontwerp bevoegdheden tot aanpassing en terugvordering van bonussen van bestuurders</t>
  </si>
  <si>
    <t>104. Wijziging Advocatenwet, Wet op de rechterlijke organisatie en andere wetten ter versterking cassatierechtspraak</t>
  </si>
  <si>
    <t>105. Wijziging Wet op de jeugdzorg iv.m. verplichting tot gebruik van het burgerservicenummer in de jeugdzorg</t>
  </si>
  <si>
    <t>Ministerie</t>
  </si>
  <si>
    <t>Resultaten internetconsultatie Rijk periode 2009 - 2011</t>
  </si>
  <si>
    <t>VWS Jeugdwet</t>
  </si>
  <si>
    <t>3. Diplomamodel MBO</t>
  </si>
  <si>
    <t>4. Wijziging examinering VO en MBO</t>
  </si>
  <si>
    <t>5. Politiekosten evenementen</t>
  </si>
  <si>
    <t>6. Regels pandbeleningen</t>
  </si>
  <si>
    <t>7. Wijziging reglement binnenvisserij</t>
  </si>
  <si>
    <t>AZ</t>
  </si>
  <si>
    <t>1. Regeling laag-calorisch gas</t>
  </si>
  <si>
    <t>9.  Regeling verdeling op afroep (VOA)</t>
  </si>
  <si>
    <t>8. Ouderbijdrage voorschoolse educatie</t>
  </si>
  <si>
    <t>10. Wet versterking bestuur pensioenfondsen</t>
  </si>
  <si>
    <t>12. Besluit financiële markten BES</t>
  </si>
  <si>
    <t>13. Besluit richtlijn 2009/111/EG</t>
  </si>
  <si>
    <t>14. Besluit financiering depositogarantiestelsel</t>
  </si>
  <si>
    <t>16. Wet basisregistratie ondergronden</t>
  </si>
  <si>
    <t>17. Wet voorraadvorming aardolieproducten</t>
  </si>
  <si>
    <t>18. Wijzigingswet financiële markten 2013</t>
  </si>
  <si>
    <t>19. MR prioriteitsplaatsing</t>
  </si>
  <si>
    <t>20. Herziening toezicht advocaten</t>
  </si>
  <si>
    <t>21. Wijzigingswet Europese richtlijnen beheerders beleggingsinstellingen</t>
  </si>
  <si>
    <t>22. Regeling FLEGT-vorderingen</t>
  </si>
  <si>
    <t>25. Besluit uitwisseling leer- en begeleidingsgegevens</t>
  </si>
  <si>
    <t>26. Wijziging boek I BW i.v.m. transgenders</t>
  </si>
  <si>
    <t>27. Europees bevel tot conservatoir beslag</t>
  </si>
  <si>
    <t>28. Wet Natuur</t>
  </si>
  <si>
    <t>29. Wijziging Boek I BW m.b.t. erkenning vaderschap</t>
  </si>
  <si>
    <t>32. Stichten en opheffen openbare scholen</t>
  </si>
  <si>
    <t>33. Aanpassing enige wetten i.v.m. kaderwet</t>
  </si>
  <si>
    <t>34. Onderwijswettem Friese taal</t>
  </si>
  <si>
    <t>35. Consultatiedocument accountancy</t>
  </si>
  <si>
    <t>36. Besluit kwalitetiseisen curatoren, bewindvoerders, etc.</t>
  </si>
  <si>
    <t>37. Horizontaal toezicht Belastingsienst</t>
  </si>
  <si>
    <t>38. Wijziging prudentieel toezicht premiepensioeninstellingen</t>
  </si>
  <si>
    <t>39. Wijziging gebruik camerabeelden en meldplicht datalekken</t>
  </si>
  <si>
    <t>40. Besluit educatie</t>
  </si>
  <si>
    <t>41. Wijzigingen voortvloeiend uit Energierapport 2011</t>
  </si>
  <si>
    <t>42. AmvB Onafhankelijkheid</t>
  </si>
  <si>
    <t>43. Wijzigingswet REMIT-vergoedingen</t>
  </si>
  <si>
    <t>44. MR Afnemers en monitoring</t>
  </si>
  <si>
    <t>45. MR Melding wijziging zeggenschap</t>
  </si>
  <si>
    <t>47. Kabinetsnotitie stelselwijziging omgevingsrecht</t>
  </si>
  <si>
    <t>48. Wetsvoorstel toevoegen gegevens procesdossier minderjarigen</t>
  </si>
  <si>
    <t>49. Concept programma ondernemerschap culturele sector</t>
  </si>
  <si>
    <t>15. Wet ter voorkoming wiwtassen en finaciering terrorisme</t>
  </si>
  <si>
    <t>23. Biedboekwet</t>
  </si>
  <si>
    <t>51. Bekostiging financieel toezicht</t>
  </si>
  <si>
    <t>52. Wijzigingsbesluit financiële markten 2013</t>
  </si>
  <si>
    <t>53. Modernisering Wet WCZ</t>
  </si>
  <si>
    <t>54. Wijzigingsbesluit Actie koperslag</t>
  </si>
  <si>
    <t>55. Wet gemeenschappelijke regelingen</t>
  </si>
  <si>
    <t>56. Besluit Dierengeneesmiddelen</t>
  </si>
  <si>
    <t>57. Herziening arbitragerecht</t>
  </si>
  <si>
    <t>58. Wijziging Postwet 2009</t>
  </si>
  <si>
    <t>59. Besluit diervoeders 2012</t>
  </si>
  <si>
    <t>24. Besluit continuïteit telecommunicatie</t>
  </si>
  <si>
    <t>60. Herzieningswet subsidiëring landelijke onderwijsondesteunende activiteiten</t>
  </si>
  <si>
    <t>61. Wetsvoorstel stroomlijning marktoezicht ACM</t>
  </si>
  <si>
    <t>62. Aanpassingswet basisregistratie personen</t>
  </si>
  <si>
    <t>64. Aanpassing besluit procekosten bestuursrecht</t>
  </si>
  <si>
    <t>63. Besluit uitbreiding API-dataset</t>
  </si>
  <si>
    <t>65. Verlengbaarheidsbesluit GSM-vergunningen</t>
  </si>
  <si>
    <t>66. Wet Basisregistratie personen</t>
  </si>
  <si>
    <t>67. Professionalisering Jeugdzorg</t>
  </si>
  <si>
    <t>69. Besluit kwaliteteit vso</t>
  </si>
  <si>
    <t>70. Besluit werving, reclame en verslavingspreventie kansspelen</t>
  </si>
  <si>
    <t>71. Beleidsvoornemen eenmalig bedrag GSM-verlenging</t>
  </si>
  <si>
    <t>72. Concept besluit uitgifte kavel A7 en CO8, analoge commerciële omroep</t>
  </si>
  <si>
    <t>73. Wet aanpassing Wob</t>
  </si>
  <si>
    <t>74. Wetsvoorstel informatiegestuurde controles aan de grens</t>
  </si>
  <si>
    <t>75. Jeugdwet</t>
  </si>
  <si>
    <t>76. Wet vereenvoudiging formeel verkeer Belastingdienst</t>
  </si>
  <si>
    <t>77. Wijziging financiële markten 2014</t>
  </si>
  <si>
    <t>78. Systeemrelevantiebuffer</t>
  </si>
  <si>
    <t>79. Richtlijn collectieve beheersorganisaties</t>
  </si>
  <si>
    <t>80. Wijziging WAKO (wet aansprakelijkheid kernongevallen)</t>
  </si>
  <si>
    <t>82. Wetsvoorstel bovenbouw havo-vwo</t>
  </si>
  <si>
    <t>83. Openbaarmaking gegevens over naleving en uitvoering regelgeving</t>
  </si>
  <si>
    <t>84. Regelingen Marktmodel</t>
  </si>
  <si>
    <t>85. Wijziging artikel 13 Grondwet</t>
  </si>
  <si>
    <t>1. AmvB Waardevaststelling netten</t>
  </si>
  <si>
    <t>2. Regeling maximumtarieven 090x-klantenservicenummers</t>
  </si>
  <si>
    <t>3. Wetsvoorstel afschaffing geschriftenbescherming</t>
  </si>
  <si>
    <t>31. Besluit markt en overheid</t>
  </si>
  <si>
    <t>81. Implementatiewet financiële conglomeraten</t>
  </si>
  <si>
    <t>39. Herziening van de Beleidsregel Interaal Beheersplan Noordzee 2015</t>
  </si>
  <si>
    <t>16. Wet basisregistratie ondergrond</t>
  </si>
  <si>
    <t>68. Wet flexibel cameratoezicht</t>
  </si>
  <si>
    <t>49. Ontwerp wijziging van Besluit bestuurlijke boetes financiële sector, Besluit definitiebepalingen Wft, Besluit Gedragstoezicht financiële ondernemingen Wft. 2012</t>
  </si>
  <si>
    <t>93. Wijziging Boek 1 BW i.v.m. ontstaan moederschap van rechtswege en mogelijkheid erkenning door vrouwelijke partner van moeder</t>
  </si>
  <si>
    <t>18. Wijziging Wet op het voortgezet onderwijs in verband met mogelijkheden tot benoeming of tewerkstelling van leraren in het voortgezet onderwijs</t>
  </si>
  <si>
    <t>86. Wijziging Wetboek Burgerlijke Rechtsvordering en Burgerlijk Wetboek inzake transparanter en voor breder publiek toegankelijk maken van executoriale verkoop van onroerende zaken</t>
  </si>
  <si>
    <t>74. Wijziging Burgerlijk Wetboek en Wetboek Burgerlijke Rechtsvordering i.v.m. vergemakkelijken collectieve afwikkeling van massaschade</t>
  </si>
  <si>
    <t>53. Ontwerp-besluit wijziging AmvB's op het gebied van financieel toezicht i.v.m. implementatie richtlijn nr. 2009/110/EG</t>
  </si>
  <si>
    <t>102. Wijziging Uitvoeringswet verordening Europese betalingsbevelprocedure i.v.m. concentratie Europese betalingsbevelprocedure bij rechtbank 's-Gravenhage</t>
  </si>
  <si>
    <t>103. Wijziging Wetboek Burgerlijke Rechtsvordering om inhoud te geven aan beginsel openbaarheid van behandeling van zaken betreffende personen- en familierecht</t>
  </si>
  <si>
    <t>67. Wijziging besluit personenvervoer 2000 .v.m. verstrekken actuele gegevens t.b.v. reisinformatiesystemen en andere onderwerpen</t>
  </si>
  <si>
    <t>74. Wijziging Burgerlijk Wetboek en Wetboek van Burgerlijke Rechtsvordering om collectieve afwikkeling van massaschade verder te vergemakkelijken</t>
  </si>
  <si>
    <t>83. Wijziging boek 2 BW en Wet op de economische delicten i.v.m. openbaar maken van balans en staat van baten en lasten door stichtingen</t>
  </si>
  <si>
    <t>86. Wijziging Wetboek van Burgerlijke Rechtsvordering en Burgerlijk Wetboek inzake transparanter en voor een breder publiek toegankelijk maken van de executoriale verkoop van onroerende zaken</t>
  </si>
  <si>
    <t>91. Wijziging Boek 6 BW en Wetboek van Burgerlijke Rechtsvordering i.v.m. normering vergoeding kosten ter verkrijging van voldoening buiten rechte</t>
  </si>
  <si>
    <t>98. Wetsvoorstel wijziging bepalingen van Boek I BW inzake curatele, onderbewindstelling ter bescherming van meerderjarigen en mentorschap</t>
  </si>
  <si>
    <t>102. Wijziging Uitvoeringswet verordening Europese betalingsbevelprocedure  i.v.m. concentratie Europese betalingsbevelprocedure bij rechtbank 's-Gravenhage</t>
  </si>
  <si>
    <t>103. Wijziging Wetboek van Burgerlijke Rechtsvordering om inhoud te geven aan beginsel van openbaarheid behandeling van zaken betreffende personen- en familierecht</t>
  </si>
  <si>
    <t>51. Ontwerpwet, bepalingen over accountantsberoep, de Nederlandse beroepsorganisatie van accountants en de Commissie eindtermen accountantsopleiding</t>
  </si>
  <si>
    <t>53. Ontwerp-besluit wijziging algemene maatregelen van bestuur m.b.t. financieel toezicht i.v.m. implementatie van richtlijn nr. 2009/110/EG</t>
  </si>
  <si>
    <t>67. Wijziging besluit personenvervoer 2000 i.v.m. verstrekken actuele gegevens t.b.v. reisinformatiesystemen en andere onderwerpen</t>
  </si>
  <si>
    <t>VenW</t>
  </si>
  <si>
    <t>Rutte I</t>
  </si>
  <si>
    <t>Rutte II</t>
  </si>
  <si>
    <t>totaal</t>
  </si>
  <si>
    <t>gem. p/m</t>
  </si>
  <si>
    <t>consultaties</t>
  </si>
  <si>
    <t>+</t>
  </si>
  <si>
    <t>−</t>
  </si>
  <si>
    <t>11. Richtlijn verweesde werken</t>
  </si>
  <si>
    <t>50. Registratie vrijstellingen van de Leerplichtwet</t>
  </si>
  <si>
    <t>30. Consumentenkredietovereenkomsten</t>
  </si>
  <si>
    <t>69. Besluit kwaliteit vso</t>
  </si>
  <si>
    <t>op Internetconsultatie.nl</t>
  </si>
  <si>
    <t>Aantal consultaties gemiddeld per maand</t>
  </si>
  <si>
    <t>conslutaties</t>
  </si>
  <si>
    <t>98. Wetsvoorstel tot wijziging bepalingen Boek I BW m.b.t. curatele, onderbewindstelling ter bescherming van meerderjarigen en mentorschap</t>
  </si>
  <si>
    <t>83. Wijziging boek 2 BW en Wet op economische delicten i.v.m. openbaar maken balans en staat van baten en lasten door stichtingen</t>
  </si>
  <si>
    <t>51. Ontwerpwet, bepalingen accountantsberoep, Ned. beroepsorganisatie van accountants en Commissie eindtermen accountantsopleiding</t>
  </si>
  <si>
    <t>91. Wijziging Boek 6 BW, Wetboek van Burgerlijke Rechtsvordering i.v.m. normering vergoeding kosten ter verkrijging voldoening buiten rechte</t>
  </si>
  <si>
    <t>Wetten</t>
  </si>
  <si>
    <t>Overig</t>
  </si>
  <si>
    <t>nieuw</t>
  </si>
  <si>
    <t>wijziging</t>
  </si>
  <si>
    <t>MR's</t>
  </si>
  <si>
    <t>overig</t>
  </si>
  <si>
    <t>tot 17-6-11</t>
  </si>
  <si>
    <t>na 17-6-11</t>
  </si>
  <si>
    <t>Evaluatie tot 1 juni 2011 bij kabinetsstandpunt van 17-06-2011 over internetconsultatie</t>
  </si>
  <si>
    <t>Aantal consultaties per kabinet</t>
  </si>
  <si>
    <t>en eigen telling over periode na 17 juni 2011</t>
  </si>
  <si>
    <t>Bronnen:</t>
  </si>
  <si>
    <t>&lt;&lt;-&gt;&gt;</t>
  </si>
  <si>
    <t>Voorstellen waarop het meeste is gereageerd</t>
  </si>
  <si>
    <t>1000 en meer</t>
  </si>
  <si>
    <t>100 - 1000</t>
  </si>
  <si>
    <t>50 - 100</t>
  </si>
  <si>
    <t>10 - 50</t>
  </si>
  <si>
    <t>1 - 9</t>
  </si>
  <si>
    <t>aantallen reacties in %</t>
  </si>
  <si>
    <t>1 en meer</t>
  </si>
  <si>
    <t>&lt;&lt; klik om terug naar samenvatting te gaan</t>
  </si>
  <si>
    <t>Alle consultaties gerangschikt naar ministeries</t>
  </si>
  <si>
    <t>Alle consultaties gerangschikt naar aantallen reacties</t>
  </si>
  <si>
    <t>terug naar boven (klik)</t>
  </si>
  <si>
    <t>Toelichting:</t>
  </si>
  <si>
    <t>of</t>
  </si>
  <si>
    <t>terug naar samenvatting</t>
  </si>
  <si>
    <t>AMvB's en MR's niet</t>
  </si>
  <si>
    <t>AMvB's</t>
  </si>
  <si>
    <t>Wetten moeten langs 2e en 1e Kamer,</t>
  </si>
  <si>
    <t>ja</t>
  </si>
  <si>
    <t>nee</t>
  </si>
  <si>
    <t>Looptijd (dagen)</t>
  </si>
  <si>
    <t>Gemiddelde looptijd</t>
  </si>
  <si>
    <t>Aanpassingen na evaluatie?</t>
  </si>
  <si>
    <t>onduidelijk</t>
  </si>
  <si>
    <t>46. Diagnostisch Tussentijdse Toets in VO</t>
  </si>
  <si>
    <t>loopt</t>
  </si>
  <si>
    <t>wegens demissionair kabinet</t>
  </si>
  <si>
    <t>regeling ingetrokken</t>
  </si>
  <si>
    <t>78. Wijziging van de Wet op de rechterlijke indeling, de Wet op de rechterlijke organisatie, etc.</t>
  </si>
  <si>
    <t>wegens 1 positieve reactie</t>
  </si>
  <si>
    <t>geen reacties ontvangen</t>
  </si>
  <si>
    <t>wegens de 2 positieve reacties</t>
  </si>
  <si>
    <t>15. Wet ter voorkoming witwassen en financiering terrorisme</t>
  </si>
  <si>
    <t>34. Onderwijswetten Friese taal</t>
  </si>
  <si>
    <t>56. Besluit Diergeneesmiddelen</t>
  </si>
  <si>
    <t>53. Modernisering Wet WOZ</t>
  </si>
  <si>
    <t>--</t>
  </si>
  <si>
    <t>0 reacties</t>
  </si>
  <si>
    <t xml:space="preserve">AMvB wordt in ministerraad besproken en heeft </t>
  </si>
  <si>
    <t>Evaluaties (zichtbare link op de site)?</t>
  </si>
  <si>
    <t>Periode 24 juni 2009 (start)  t/m evaluatie 2011</t>
  </si>
  <si>
    <t>Periode 17 juni 2011 t/m heden 20 februari 2013</t>
  </si>
  <si>
    <t>advies van Raad van State nodig, MR niet</t>
  </si>
  <si>
    <t>Soorten regelingen</t>
  </si>
  <si>
    <t>Aanpassingen n.a.v. reacties?</t>
  </si>
  <si>
    <r>
      <rPr>
        <b/>
        <u val="single"/>
        <sz val="11"/>
        <color indexed="12"/>
        <rFont val="Calibri"/>
        <family val="2"/>
      </rPr>
      <t>klik hier</t>
    </r>
    <r>
      <rPr>
        <u val="single"/>
        <sz val="11"/>
        <color indexed="12"/>
        <rFont val="Calibri"/>
        <family val="2"/>
      </rPr>
      <t xml:space="preserve"> voor rangschikking consultaties naar aantal reacties en evaluaties</t>
    </r>
  </si>
  <si>
    <t>volgens onderzoek "Alle regels tellen" RUG (2004)</t>
  </si>
  <si>
    <t xml:space="preserve">   en eigen tellingen over periode na 17 juni 2011</t>
  </si>
  <si>
    <t>Cijfers tot 20 februari 2013</t>
  </si>
  <si>
    <r>
      <rPr>
        <b/>
        <u val="single"/>
        <sz val="10"/>
        <color indexed="12"/>
        <rFont val="Arial"/>
        <family val="2"/>
      </rPr>
      <t>Amvb</t>
    </r>
    <r>
      <rPr>
        <u val="single"/>
        <sz val="10"/>
        <color indexed="12"/>
        <rFont val="Arial"/>
        <family val="2"/>
      </rPr>
      <t xml:space="preserve"> = Algemene maatregel van Bestuur</t>
    </r>
  </si>
  <si>
    <r>
      <rPr>
        <b/>
        <u val="single"/>
        <sz val="10"/>
        <color indexed="12"/>
        <rFont val="Arial"/>
        <family val="2"/>
      </rPr>
      <t>MR</t>
    </r>
    <r>
      <rPr>
        <u val="single"/>
        <sz val="10"/>
        <color indexed="12"/>
        <rFont val="Arial"/>
        <family val="2"/>
      </rPr>
      <t xml:space="preserve"> = Ministeriële Regeling</t>
    </r>
  </si>
  <si>
    <t>gerangschikt naar omvang productie regelingen</t>
  </si>
  <si>
    <t>Aantallen reacties per jaar</t>
  </si>
  <si>
    <t>aantal consultaties met 0 reacties</t>
  </si>
  <si>
    <r>
      <rPr>
        <b/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Zichtbaar op website</t>
    </r>
  </si>
  <si>
    <t>Internetconsultatie.nl startte op 24 juni 2009</t>
  </si>
  <si>
    <t>aantallen gebaseerd op wat zichtbaar is op website</t>
  </si>
  <si>
    <t>LNV Wet Natuur</t>
  </si>
  <si>
    <t>OCW Wetsvoorstel bovenbouw havo-vwo</t>
  </si>
  <si>
    <t>EZ Wetsvoorstel implementatie Europees regelgevend kader elektronische communicatie (NRF).</t>
  </si>
  <si>
    <t>OCW Besluit uitwisseling leer- en begeleidingsgegevens</t>
  </si>
  <si>
    <t>AZ Kabinetsnotitie stelselwijziging omgevingsrecht</t>
  </si>
  <si>
    <t>FIN Wijzigingsbesluit financiële markten 2013</t>
  </si>
  <si>
    <t>Op Internetconsultatie.nl geplaatste regelingen</t>
  </si>
  <si>
    <t>betreft</t>
  </si>
  <si>
    <t xml:space="preserve">MR's </t>
  </si>
  <si>
    <t>39. Herziening van de Beleidsregel Integraal Beheerplan Noordzee 2015</t>
  </si>
  <si>
    <t>totaal regelingen</t>
  </si>
  <si>
    <t>gem p/m 1</t>
  </si>
  <si>
    <t>gem p/m 2</t>
  </si>
  <si>
    <t>% gem p/m</t>
  </si>
  <si>
    <t>Balkenende IV</t>
  </si>
  <si>
    <t>Op IC geplaatste regelingen</t>
  </si>
  <si>
    <r>
      <rPr>
        <b/>
        <u val="single"/>
        <sz val="12"/>
        <color indexed="12"/>
        <rFont val="Calibri"/>
        <family val="2"/>
      </rPr>
      <t>klik hier</t>
    </r>
    <r>
      <rPr>
        <u val="single"/>
        <sz val="12"/>
        <color indexed="12"/>
        <rFont val="Calibri"/>
        <family val="2"/>
      </rPr>
      <t xml:space="preserve"> voor meer details alle conslutaties&gt;&gt;&gt;</t>
    </r>
  </si>
  <si>
    <t>nadere uitwerking &gt;&gt;</t>
  </si>
  <si>
    <t>percentage op IC geplaatst *)</t>
  </si>
  <si>
    <r>
      <t xml:space="preserve">*) </t>
    </r>
    <r>
      <rPr>
        <i/>
        <sz val="10"/>
        <color indexed="8"/>
        <rFont val="Arial"/>
        <family val="2"/>
      </rPr>
      <t>percentage van totaal regelingen</t>
    </r>
  </si>
  <si>
    <r>
      <t xml:space="preserve">Verslag? </t>
    </r>
    <r>
      <rPr>
        <b/>
        <vertAlign val="superscript"/>
        <sz val="9"/>
        <color indexed="8"/>
        <rFont val="Arial"/>
        <family val="2"/>
      </rPr>
      <t>1)</t>
    </r>
  </si>
  <si>
    <t>Percentage consultaties van het totaal regelingen</t>
  </si>
  <si>
    <t>geen verslag</t>
  </si>
  <si>
    <t>wel verslag</t>
  </si>
  <si>
    <t>totaal x 2</t>
  </si>
  <si>
    <t>totaal x2</t>
  </si>
  <si>
    <t>Aantal consultaties</t>
  </si>
  <si>
    <t>© Sargasso</t>
  </si>
  <si>
    <r>
      <rPr>
        <b/>
        <u val="single"/>
        <sz val="12"/>
        <color indexed="12"/>
        <rFont val="Calibri"/>
        <family val="2"/>
      </rPr>
      <t>&lt;&lt; terug</t>
    </r>
    <r>
      <rPr>
        <u val="single"/>
        <sz val="12"/>
        <color indexed="12"/>
        <rFont val="Calibri"/>
        <family val="2"/>
      </rPr>
      <t xml:space="preserve"> naar begin</t>
    </r>
  </si>
  <si>
    <r>
      <rPr>
        <b/>
        <u val="single"/>
        <sz val="11"/>
        <color indexed="12"/>
        <rFont val="Calibri"/>
        <family val="2"/>
      </rPr>
      <t>Klik hier</t>
    </r>
    <r>
      <rPr>
        <u val="single"/>
        <sz val="11"/>
        <color indexed="12"/>
        <rFont val="Calibri"/>
        <family val="2"/>
      </rPr>
      <t xml:space="preserve"> voor </t>
    </r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</si>
</sst>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\ mmmm\ yyyy;@"/>
    <numFmt numFmtId="165" formatCode="0.0"/>
    <numFmt numFmtId="166" formatCode="0.0%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  <numFmt numFmtId="170" formatCode="[$€-2]\ #.##000_);[Red]\([$€-2]\ #.##000\)"/>
    <numFmt numFmtId="171" formatCode="#,##0_-"/>
    <numFmt numFmtId="172" formatCode="0.000"/>
    <numFmt numFmtId="173" formatCode="[$-413]dddd\ d\ mmmm\ yyyy"/>
    <numFmt numFmtId="174" formatCode="dd/mm/yy;@"/>
    <numFmt numFmtId="175" formatCode="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8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0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0"/>
      <name val="Calibri"/>
      <family val="2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3" tint="-0.24997000396251678"/>
      <name val="Calibri"/>
      <family val="2"/>
    </font>
    <font>
      <u val="single"/>
      <sz val="12"/>
      <color theme="10"/>
      <name val="Calibri"/>
      <family val="2"/>
    </font>
    <font>
      <b/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9FCFD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 style="hair"/>
      <right>
        <color indexed="63"/>
      </right>
      <top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/>
      <top style="hair"/>
      <bottom style="hair">
        <color theme="0" tint="-0.4999699890613556"/>
      </bottom>
    </border>
    <border>
      <left style="hair"/>
      <right style="hair"/>
      <top style="hair"/>
      <bottom style="hair">
        <color theme="0" tint="-0.4999699890613556"/>
      </bottom>
    </border>
    <border>
      <left style="hair"/>
      <right>
        <color indexed="63"/>
      </right>
      <top style="hair"/>
      <bottom style="hair">
        <color theme="0" tint="-0.4999699890613556"/>
      </bottom>
    </border>
    <border>
      <left style="hair"/>
      <right style="thin"/>
      <top style="hair"/>
      <bottom style="hair">
        <color theme="0" tint="-0.4999699890613556"/>
      </bottom>
    </border>
    <border>
      <left style="thin"/>
      <right/>
      <top style="hair">
        <color theme="0" tint="-0.4999699890613556"/>
      </top>
      <bottom style="hair">
        <color theme="0" tint="-0.4999699890613556"/>
      </bottom>
    </border>
    <border>
      <left style="hair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hair"/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/>
      <top style="hair"/>
      <bottom style="hair">
        <color theme="0" tint="-0.4999699890613556"/>
      </bottom>
    </border>
    <border>
      <left style="thin"/>
      <right style="hair"/>
      <top style="hair">
        <color theme="0" tint="-0.4999699890613556"/>
      </top>
      <bottom style="hair">
        <color theme="0" tint="-0.4999699890613556"/>
      </bottom>
    </border>
    <border>
      <left style="thin"/>
      <right/>
      <top style="hair">
        <color theme="0" tint="-0.4999699890613556"/>
      </top>
      <bottom>
        <color indexed="63"/>
      </bottom>
    </border>
    <border>
      <left style="hair"/>
      <right style="hair"/>
      <top style="hair">
        <color theme="0" tint="-0.4999699890613556"/>
      </top>
      <bottom>
        <color indexed="63"/>
      </bottom>
    </border>
    <border>
      <left style="hair"/>
      <right/>
      <top style="hair">
        <color theme="0" tint="-0.4999699890613556"/>
      </top>
      <bottom>
        <color indexed="63"/>
      </bottom>
    </border>
    <border>
      <left style="thin"/>
      <right style="hair"/>
      <top style="hair">
        <color theme="0" tint="-0.4999699890613556"/>
      </top>
      <bottom>
        <color indexed="63"/>
      </bottom>
    </border>
    <border>
      <left style="hair"/>
      <right style="thin"/>
      <top style="hair">
        <color theme="0" tint="-0.4999699890613556"/>
      </top>
      <bottom>
        <color indexed="63"/>
      </bottom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/>
      <bottom style="hair"/>
    </border>
    <border>
      <left>
        <color indexed="63"/>
      </left>
      <right style="hair"/>
      <top style="hair"/>
      <bottom style="hair"/>
    </border>
    <border>
      <left style="hair"/>
      <right/>
      <top/>
      <bottom style="hair"/>
    </border>
    <border>
      <left>
        <color indexed="63"/>
      </left>
      <right style="hair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/>
      <bottom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 style="hair"/>
      <top style="thin"/>
      <bottom/>
    </border>
    <border>
      <left style="hair"/>
      <right style="thin"/>
      <top/>
      <bottom/>
    </border>
    <border>
      <left style="hair"/>
      <right style="thin"/>
      <top style="thin"/>
      <bottom style="thin"/>
    </border>
    <border>
      <left style="hair"/>
      <right style="thin"/>
      <top style="hair"/>
      <bottom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0" xfId="0" applyFont="1" applyAlignment="1">
      <alignment horizontal="right"/>
    </xf>
    <xf numFmtId="0" fontId="63" fillId="0" borderId="0" xfId="44" applyFont="1" applyAlignment="1" applyProtection="1">
      <alignment/>
      <protection/>
    </xf>
    <xf numFmtId="0" fontId="61" fillId="0" borderId="13" xfId="0" applyFont="1" applyFill="1" applyBorder="1" applyAlignment="1">
      <alignment/>
    </xf>
    <xf numFmtId="0" fontId="61" fillId="0" borderId="18" xfId="0" applyFont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1" fillId="33" borderId="19" xfId="0" applyFont="1" applyFill="1" applyBorder="1" applyAlignment="1">
      <alignment/>
    </xf>
    <xf numFmtId="0" fontId="61" fillId="33" borderId="20" xfId="0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0" fillId="0" borderId="0" xfId="0" applyAlignment="1">
      <alignment horizontal="right"/>
    </xf>
    <xf numFmtId="0" fontId="62" fillId="0" borderId="0" xfId="0" applyFont="1" applyBorder="1" applyAlignment="1">
      <alignment horizontal="center"/>
    </xf>
    <xf numFmtId="0" fontId="62" fillId="0" borderId="0" xfId="0" applyFont="1" applyAlignment="1">
      <alignment horizontal="left"/>
    </xf>
    <xf numFmtId="3" fontId="61" fillId="0" borderId="0" xfId="0" applyNumberFormat="1" applyFont="1" applyBorder="1" applyAlignment="1">
      <alignment/>
    </xf>
    <xf numFmtId="3" fontId="61" fillId="0" borderId="16" xfId="0" applyNumberFormat="1" applyFont="1" applyBorder="1" applyAlignment="1">
      <alignment/>
    </xf>
    <xf numFmtId="0" fontId="62" fillId="0" borderId="0" xfId="0" applyFont="1" applyBorder="1" applyAlignment="1">
      <alignment horizontal="right"/>
    </xf>
    <xf numFmtId="0" fontId="61" fillId="0" borderId="0" xfId="0" applyFont="1" applyFill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1" fillId="0" borderId="10" xfId="0" applyFont="1" applyFill="1" applyBorder="1" applyAlignment="1">
      <alignment horizontal="left"/>
    </xf>
    <xf numFmtId="0" fontId="61" fillId="0" borderId="16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63" fillId="0" borderId="0" xfId="44" applyFont="1" applyAlignment="1" applyProtection="1">
      <alignment horizontal="center"/>
      <protection/>
    </xf>
    <xf numFmtId="0" fontId="61" fillId="0" borderId="17" xfId="0" applyFont="1" applyBorder="1" applyAlignment="1">
      <alignment horizontal="right"/>
    </xf>
    <xf numFmtId="1" fontId="61" fillId="0" borderId="0" xfId="0" applyNumberFormat="1" applyFont="1" applyAlignment="1">
      <alignment horizontal="right"/>
    </xf>
    <xf numFmtId="0" fontId="61" fillId="0" borderId="16" xfId="0" applyFont="1" applyBorder="1" applyAlignment="1">
      <alignment horizontal="right"/>
    </xf>
    <xf numFmtId="3" fontId="61" fillId="0" borderId="16" xfId="0" applyNumberFormat="1" applyFont="1" applyBorder="1" applyAlignment="1">
      <alignment horizontal="right"/>
    </xf>
    <xf numFmtId="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 horizontal="left"/>
    </xf>
    <xf numFmtId="1" fontId="61" fillId="0" borderId="0" xfId="0" applyNumberFormat="1" applyFont="1" applyBorder="1" applyAlignment="1">
      <alignment/>
    </xf>
    <xf numFmtId="2" fontId="61" fillId="0" borderId="0" xfId="0" applyNumberFormat="1" applyFont="1" applyBorder="1" applyAlignment="1">
      <alignment/>
    </xf>
    <xf numFmtId="0" fontId="61" fillId="0" borderId="12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61" fillId="0" borderId="22" xfId="0" applyFont="1" applyFill="1" applyBorder="1" applyAlignment="1">
      <alignment/>
    </xf>
    <xf numFmtId="0" fontId="0" fillId="0" borderId="16" xfId="0" applyBorder="1" applyAlignment="1">
      <alignment/>
    </xf>
    <xf numFmtId="0" fontId="61" fillId="0" borderId="12" xfId="0" applyFont="1" applyBorder="1" applyAlignment="1">
      <alignment horizontal="right"/>
    </xf>
    <xf numFmtId="0" fontId="61" fillId="0" borderId="14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Alignment="1">
      <alignment/>
    </xf>
    <xf numFmtId="0" fontId="65" fillId="0" borderId="0" xfId="44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9" fontId="61" fillId="0" borderId="0" xfId="0" applyNumberFormat="1" applyFont="1" applyBorder="1" applyAlignment="1">
      <alignment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 horizontal="left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4" xfId="0" applyFont="1" applyFill="1" applyBorder="1" applyAlignment="1">
      <alignment horizontal="center"/>
    </xf>
    <xf numFmtId="166" fontId="61" fillId="0" borderId="12" xfId="0" applyNumberFormat="1" applyFont="1" applyBorder="1" applyAlignment="1">
      <alignment/>
    </xf>
    <xf numFmtId="49" fontId="61" fillId="0" borderId="0" xfId="0" applyNumberFormat="1" applyFont="1" applyBorder="1" applyAlignment="1">
      <alignment/>
    </xf>
    <xf numFmtId="166" fontId="61" fillId="0" borderId="14" xfId="0" applyNumberFormat="1" applyFont="1" applyBorder="1" applyAlignment="1">
      <alignment/>
    </xf>
    <xf numFmtId="0" fontId="6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4" fontId="61" fillId="0" borderId="16" xfId="0" applyNumberFormat="1" applyFont="1" applyBorder="1" applyAlignment="1">
      <alignment/>
    </xf>
    <xf numFmtId="2" fontId="61" fillId="0" borderId="16" xfId="0" applyNumberFormat="1" applyFont="1" applyBorder="1" applyAlignment="1">
      <alignment/>
    </xf>
    <xf numFmtId="3" fontId="61" fillId="0" borderId="17" xfId="0" applyNumberFormat="1" applyFont="1" applyBorder="1" applyAlignment="1">
      <alignment/>
    </xf>
    <xf numFmtId="1" fontId="61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6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61" fillId="34" borderId="0" xfId="0" applyFont="1" applyFill="1" applyAlignment="1">
      <alignment horizontal="right"/>
    </xf>
    <xf numFmtId="0" fontId="6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right"/>
    </xf>
    <xf numFmtId="0" fontId="62" fillId="34" borderId="0" xfId="0" applyFont="1" applyFill="1" applyAlignment="1">
      <alignment horizontal="left"/>
    </xf>
    <xf numFmtId="0" fontId="63" fillId="34" borderId="0" xfId="44" applyFont="1" applyFill="1" applyAlignment="1" applyProtection="1">
      <alignment/>
      <protection/>
    </xf>
    <xf numFmtId="0" fontId="64" fillId="34" borderId="0" xfId="0" applyFont="1" applyFill="1" applyAlignment="1">
      <alignment/>
    </xf>
    <xf numFmtId="0" fontId="65" fillId="34" borderId="0" xfId="44" applyFont="1" applyFill="1" applyAlignment="1" applyProtection="1">
      <alignment horizontal="left"/>
      <protection/>
    </xf>
    <xf numFmtId="0" fontId="62" fillId="0" borderId="29" xfId="0" applyFont="1" applyFill="1" applyBorder="1" applyAlignment="1">
      <alignment/>
    </xf>
    <xf numFmtId="0" fontId="61" fillId="0" borderId="30" xfId="0" applyFont="1" applyFill="1" applyBorder="1" applyAlignment="1">
      <alignment/>
    </xf>
    <xf numFmtId="0" fontId="61" fillId="0" borderId="13" xfId="0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/>
    </xf>
    <xf numFmtId="3" fontId="61" fillId="0" borderId="30" xfId="0" applyNumberFormat="1" applyFont="1" applyFill="1" applyBorder="1" applyAlignment="1">
      <alignment/>
    </xf>
    <xf numFmtId="3" fontId="61" fillId="0" borderId="13" xfId="0" applyNumberFormat="1" applyFont="1" applyFill="1" applyBorder="1" applyAlignment="1">
      <alignment horizontal="right"/>
    </xf>
    <xf numFmtId="0" fontId="61" fillId="0" borderId="31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3" fontId="61" fillId="0" borderId="32" xfId="0" applyNumberFormat="1" applyFont="1" applyFill="1" applyBorder="1" applyAlignment="1">
      <alignment/>
    </xf>
    <xf numFmtId="3" fontId="61" fillId="0" borderId="33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2" fontId="6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6" fillId="0" borderId="13" xfId="0" applyFont="1" applyFill="1" applyBorder="1" applyAlignment="1">
      <alignment/>
    </xf>
    <xf numFmtId="2" fontId="61" fillId="0" borderId="32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66" fillId="0" borderId="33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2" fontId="61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66" fillId="0" borderId="15" xfId="0" applyFont="1" applyFill="1" applyBorder="1" applyAlignment="1">
      <alignment/>
    </xf>
    <xf numFmtId="0" fontId="67" fillId="0" borderId="0" xfId="44" applyFont="1" applyAlignment="1" applyProtection="1">
      <alignment/>
      <protection/>
    </xf>
    <xf numFmtId="0" fontId="67" fillId="0" borderId="0" xfId="44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12" xfId="0" applyFont="1" applyBorder="1" applyAlignment="1">
      <alignment horizontal="right"/>
    </xf>
    <xf numFmtId="0" fontId="62" fillId="0" borderId="14" xfId="0" applyFont="1" applyBorder="1" applyAlignment="1">
      <alignment horizontal="center"/>
    </xf>
    <xf numFmtId="0" fontId="62" fillId="0" borderId="17" xfId="0" applyFont="1" applyBorder="1" applyAlignment="1">
      <alignment horizontal="left"/>
    </xf>
    <xf numFmtId="0" fontId="62" fillId="34" borderId="0" xfId="0" applyFont="1" applyFill="1" applyAlignment="1">
      <alignment horizontal="right"/>
    </xf>
    <xf numFmtId="0" fontId="62" fillId="34" borderId="0" xfId="0" applyFont="1" applyFill="1" applyAlignment="1">
      <alignment/>
    </xf>
    <xf numFmtId="0" fontId="62" fillId="34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/>
    </xf>
    <xf numFmtId="0" fontId="69" fillId="34" borderId="0" xfId="0" applyFont="1" applyFill="1" applyAlignment="1">
      <alignment/>
    </xf>
    <xf numFmtId="9" fontId="61" fillId="0" borderId="12" xfId="0" applyNumberFormat="1" applyFont="1" applyBorder="1" applyAlignment="1">
      <alignment/>
    </xf>
    <xf numFmtId="9" fontId="61" fillId="0" borderId="29" xfId="0" applyNumberFormat="1" applyFont="1" applyBorder="1" applyAlignment="1">
      <alignment/>
    </xf>
    <xf numFmtId="9" fontId="61" fillId="0" borderId="14" xfId="0" applyNumberFormat="1" applyFont="1" applyBorder="1" applyAlignment="1">
      <alignment/>
    </xf>
    <xf numFmtId="0" fontId="62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2" fillId="0" borderId="34" xfId="0" applyFont="1" applyFill="1" applyBorder="1" applyAlignment="1">
      <alignment/>
    </xf>
    <xf numFmtId="0" fontId="61" fillId="0" borderId="35" xfId="0" applyFont="1" applyFill="1" applyBorder="1" applyAlignment="1">
      <alignment/>
    </xf>
    <xf numFmtId="0" fontId="61" fillId="0" borderId="32" xfId="0" applyFont="1" applyFill="1" applyBorder="1" applyAlignment="1">
      <alignment horizontal="center"/>
    </xf>
    <xf numFmtId="0" fontId="61" fillId="0" borderId="33" xfId="0" applyFont="1" applyFill="1" applyBorder="1" applyAlignment="1">
      <alignment horizontal="left"/>
    </xf>
    <xf numFmtId="0" fontId="61" fillId="0" borderId="36" xfId="0" applyFont="1" applyFill="1" applyBorder="1" applyAlignment="1">
      <alignment/>
    </xf>
    <xf numFmtId="0" fontId="61" fillId="0" borderId="37" xfId="0" applyFont="1" applyFill="1" applyBorder="1" applyAlignment="1">
      <alignment/>
    </xf>
    <xf numFmtId="0" fontId="61" fillId="0" borderId="38" xfId="0" applyFont="1" applyFill="1" applyBorder="1" applyAlignment="1">
      <alignment/>
    </xf>
    <xf numFmtId="49" fontId="61" fillId="0" borderId="39" xfId="0" applyNumberFormat="1" applyFont="1" applyFill="1" applyBorder="1" applyAlignment="1">
      <alignment horizontal="center"/>
    </xf>
    <xf numFmtId="0" fontId="61" fillId="0" borderId="40" xfId="0" applyFont="1" applyFill="1" applyBorder="1" applyAlignment="1">
      <alignment/>
    </xf>
    <xf numFmtId="0" fontId="61" fillId="0" borderId="4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49" fontId="61" fillId="0" borderId="43" xfId="0" applyNumberFormat="1" applyFont="1" applyFill="1" applyBorder="1" applyAlignment="1">
      <alignment horizontal="center"/>
    </xf>
    <xf numFmtId="0" fontId="61" fillId="0" borderId="43" xfId="0" applyFont="1" applyFill="1" applyBorder="1" applyAlignment="1">
      <alignment horizontal="center"/>
    </xf>
    <xf numFmtId="49" fontId="61" fillId="0" borderId="42" xfId="0" applyNumberFormat="1" applyFont="1" applyFill="1" applyBorder="1" applyAlignment="1">
      <alignment horizontal="center"/>
    </xf>
    <xf numFmtId="49" fontId="61" fillId="0" borderId="41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61" fillId="0" borderId="31" xfId="0" applyFont="1" applyFill="1" applyBorder="1" applyAlignment="1">
      <alignment horizontal="center"/>
    </xf>
    <xf numFmtId="0" fontId="61" fillId="0" borderId="44" xfId="0" applyFont="1" applyFill="1" applyBorder="1" applyAlignment="1">
      <alignment/>
    </xf>
    <xf numFmtId="0" fontId="61" fillId="0" borderId="45" xfId="0" applyFont="1" applyFill="1" applyBorder="1" applyAlignment="1">
      <alignment/>
    </xf>
    <xf numFmtId="49" fontId="61" fillId="0" borderId="45" xfId="0" applyNumberFormat="1" applyFont="1" applyFill="1" applyBorder="1" applyAlignment="1">
      <alignment horizontal="center"/>
    </xf>
    <xf numFmtId="0" fontId="61" fillId="0" borderId="46" xfId="0" applyFont="1" applyFill="1" applyBorder="1" applyAlignment="1">
      <alignment/>
    </xf>
    <xf numFmtId="0" fontId="61" fillId="0" borderId="47" xfId="0" applyFont="1" applyFill="1" applyBorder="1" applyAlignment="1">
      <alignment/>
    </xf>
    <xf numFmtId="0" fontId="61" fillId="0" borderId="48" xfId="0" applyFont="1" applyFill="1" applyBorder="1" applyAlignment="1">
      <alignment/>
    </xf>
    <xf numFmtId="0" fontId="61" fillId="0" borderId="49" xfId="0" applyFont="1" applyFill="1" applyBorder="1" applyAlignment="1">
      <alignment/>
    </xf>
    <xf numFmtId="49" fontId="61" fillId="0" borderId="47" xfId="0" applyNumberFormat="1" applyFont="1" applyFill="1" applyBorder="1" applyAlignment="1">
      <alignment horizontal="center"/>
    </xf>
    <xf numFmtId="49" fontId="61" fillId="0" borderId="50" xfId="0" applyNumberFormat="1" applyFont="1" applyFill="1" applyBorder="1" applyAlignment="1">
      <alignment horizontal="center"/>
    </xf>
    <xf numFmtId="0" fontId="61" fillId="0" borderId="51" xfId="0" applyFont="1" applyFill="1" applyBorder="1" applyAlignment="1">
      <alignment horizontal="right"/>
    </xf>
    <xf numFmtId="0" fontId="61" fillId="0" borderId="52" xfId="0" applyFont="1" applyFill="1" applyBorder="1" applyAlignment="1">
      <alignment/>
    </xf>
    <xf numFmtId="0" fontId="61" fillId="0" borderId="53" xfId="0" applyFont="1" applyFill="1" applyBorder="1" applyAlignment="1">
      <alignment/>
    </xf>
    <xf numFmtId="0" fontId="61" fillId="0" borderId="54" xfId="0" applyFont="1" applyFill="1" applyBorder="1" applyAlignment="1">
      <alignment/>
    </xf>
    <xf numFmtId="0" fontId="61" fillId="0" borderId="55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left"/>
    </xf>
    <xf numFmtId="0" fontId="62" fillId="34" borderId="56" xfId="0" applyFont="1" applyFill="1" applyBorder="1" applyAlignment="1">
      <alignment/>
    </xf>
    <xf numFmtId="0" fontId="62" fillId="34" borderId="57" xfId="0" applyFont="1" applyFill="1" applyBorder="1" applyAlignment="1">
      <alignment horizontal="left"/>
    </xf>
    <xf numFmtId="0" fontId="61" fillId="34" borderId="26" xfId="0" applyFont="1" applyFill="1" applyBorder="1" applyAlignment="1">
      <alignment horizontal="left"/>
    </xf>
    <xf numFmtId="0" fontId="61" fillId="34" borderId="10" xfId="0" applyFont="1" applyFill="1" applyBorder="1" applyAlignment="1">
      <alignment/>
    </xf>
    <xf numFmtId="0" fontId="61" fillId="34" borderId="58" xfId="0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61" fillId="0" borderId="20" xfId="0" applyFont="1" applyBorder="1" applyAlignment="1">
      <alignment/>
    </xf>
    <xf numFmtId="0" fontId="61" fillId="0" borderId="21" xfId="0" applyFont="1" applyBorder="1" applyAlignment="1">
      <alignment horizontal="center"/>
    </xf>
    <xf numFmtId="1" fontId="61" fillId="0" borderId="21" xfId="0" applyNumberFormat="1" applyFont="1" applyBorder="1" applyAlignment="1">
      <alignment horizontal="right"/>
    </xf>
    <xf numFmtId="0" fontId="61" fillId="0" borderId="21" xfId="0" applyFont="1" applyBorder="1" applyAlignment="1">
      <alignment/>
    </xf>
    <xf numFmtId="0" fontId="61" fillId="0" borderId="59" xfId="0" applyFont="1" applyBorder="1" applyAlignment="1">
      <alignment/>
    </xf>
    <xf numFmtId="9" fontId="61" fillId="0" borderId="59" xfId="0" applyNumberFormat="1" applyFont="1" applyBorder="1" applyAlignment="1">
      <alignment/>
    </xf>
    <xf numFmtId="1" fontId="61" fillId="0" borderId="21" xfId="0" applyNumberFormat="1" applyFont="1" applyBorder="1" applyAlignment="1">
      <alignment horizontal="left"/>
    </xf>
    <xf numFmtId="0" fontId="61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61" fillId="0" borderId="21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60" xfId="0" applyFont="1" applyBorder="1" applyAlignment="1">
      <alignment/>
    </xf>
    <xf numFmtId="0" fontId="57" fillId="0" borderId="61" xfId="0" applyFont="1" applyBorder="1" applyAlignment="1">
      <alignment/>
    </xf>
    <xf numFmtId="0" fontId="70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61" fillId="34" borderId="17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9" fontId="0" fillId="34" borderId="0" xfId="0" applyNumberFormat="1" applyFill="1" applyAlignment="1">
      <alignment/>
    </xf>
    <xf numFmtId="0" fontId="61" fillId="34" borderId="17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62" fillId="34" borderId="17" xfId="0" applyFont="1" applyFill="1" applyBorder="1" applyAlignment="1">
      <alignment horizontal="center"/>
    </xf>
    <xf numFmtId="0" fontId="49" fillId="0" borderId="0" xfId="44" applyAlignment="1" applyProtection="1">
      <alignment/>
      <protection/>
    </xf>
    <xf numFmtId="0" fontId="61" fillId="34" borderId="12" xfId="0" applyFont="1" applyFill="1" applyBorder="1" applyAlignment="1">
      <alignment/>
    </xf>
    <xf numFmtId="0" fontId="61" fillId="34" borderId="13" xfId="0" applyFont="1" applyFill="1" applyBorder="1" applyAlignment="1">
      <alignment horizontal="right"/>
    </xf>
    <xf numFmtId="0" fontId="63" fillId="34" borderId="14" xfId="44" applyFont="1" applyFill="1" applyBorder="1" applyAlignment="1" applyProtection="1">
      <alignment/>
      <protection/>
    </xf>
    <xf numFmtId="0" fontId="61" fillId="34" borderId="17" xfId="0" applyFont="1" applyFill="1" applyBorder="1" applyAlignment="1">
      <alignment/>
    </xf>
    <xf numFmtId="0" fontId="61" fillId="34" borderId="15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1" fillId="34" borderId="16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61" fillId="34" borderId="62" xfId="0" applyFont="1" applyFill="1" applyBorder="1" applyAlignment="1">
      <alignment/>
    </xf>
    <xf numFmtId="0" fontId="61" fillId="34" borderId="34" xfId="0" applyFont="1" applyFill="1" applyBorder="1" applyAlignment="1">
      <alignment/>
    </xf>
    <xf numFmtId="0" fontId="61" fillId="34" borderId="63" xfId="0" applyFont="1" applyFill="1" applyBorder="1" applyAlignment="1">
      <alignment/>
    </xf>
    <xf numFmtId="0" fontId="61" fillId="34" borderId="64" xfId="0" applyFont="1" applyFill="1" applyBorder="1" applyAlignment="1">
      <alignment/>
    </xf>
    <xf numFmtId="3" fontId="61" fillId="34" borderId="65" xfId="0" applyNumberFormat="1" applyFont="1" applyFill="1" applyBorder="1" applyAlignment="1">
      <alignment/>
    </xf>
    <xf numFmtId="0" fontId="61" fillId="34" borderId="66" xfId="0" applyFont="1" applyFill="1" applyBorder="1" applyAlignment="1">
      <alignment/>
    </xf>
    <xf numFmtId="0" fontId="61" fillId="34" borderId="67" xfId="0" applyFont="1" applyFill="1" applyBorder="1" applyAlignment="1">
      <alignment/>
    </xf>
    <xf numFmtId="0" fontId="61" fillId="34" borderId="68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62" fillId="0" borderId="27" xfId="0" applyFont="1" applyBorder="1" applyAlignment="1">
      <alignment/>
    </xf>
    <xf numFmtId="0" fontId="69" fillId="34" borderId="69" xfId="0" applyFont="1" applyFill="1" applyBorder="1" applyAlignment="1">
      <alignment/>
    </xf>
    <xf numFmtId="0" fontId="69" fillId="34" borderId="54" xfId="0" applyFont="1" applyFill="1" applyBorder="1" applyAlignment="1">
      <alignment/>
    </xf>
    <xf numFmtId="0" fontId="69" fillId="34" borderId="52" xfId="0" applyFont="1" applyFill="1" applyBorder="1" applyAlignment="1">
      <alignment/>
    </xf>
    <xf numFmtId="0" fontId="69" fillId="34" borderId="55" xfId="0" applyFont="1" applyFill="1" applyBorder="1" applyAlignment="1">
      <alignment/>
    </xf>
    <xf numFmtId="0" fontId="5" fillId="34" borderId="0" xfId="0" applyFont="1" applyFill="1" applyAlignment="1">
      <alignment/>
    </xf>
    <xf numFmtId="165" fontId="61" fillId="0" borderId="17" xfId="0" applyNumberFormat="1" applyFont="1" applyBorder="1" applyAlignment="1">
      <alignment/>
    </xf>
    <xf numFmtId="165" fontId="61" fillId="0" borderId="15" xfId="0" applyNumberFormat="1" applyFont="1" applyBorder="1" applyAlignment="1">
      <alignment/>
    </xf>
    <xf numFmtId="0" fontId="72" fillId="34" borderId="0" xfId="0" applyFont="1" applyFill="1" applyAlignment="1">
      <alignment/>
    </xf>
    <xf numFmtId="0" fontId="69" fillId="0" borderId="0" xfId="0" applyFont="1" applyAlignment="1">
      <alignment/>
    </xf>
    <xf numFmtId="0" fontId="62" fillId="6" borderId="70" xfId="0" applyFont="1" applyFill="1" applyBorder="1" applyAlignment="1">
      <alignment/>
    </xf>
    <xf numFmtId="0" fontId="62" fillId="6" borderId="71" xfId="0" applyFont="1" applyFill="1" applyBorder="1" applyAlignment="1">
      <alignment horizontal="right"/>
    </xf>
    <xf numFmtId="0" fontId="57" fillId="6" borderId="18" xfId="0" applyFont="1" applyFill="1" applyBorder="1" applyAlignment="1">
      <alignment horizontal="right"/>
    </xf>
    <xf numFmtId="0" fontId="62" fillId="6" borderId="18" xfId="0" applyFont="1" applyFill="1" applyBorder="1" applyAlignment="1">
      <alignment/>
    </xf>
    <xf numFmtId="0" fontId="62" fillId="6" borderId="71" xfId="0" applyFont="1" applyFill="1" applyBorder="1" applyAlignment="1">
      <alignment/>
    </xf>
    <xf numFmtId="0" fontId="62" fillId="6" borderId="72" xfId="0" applyFont="1" applyFill="1" applyBorder="1" applyAlignment="1">
      <alignment horizontal="right"/>
    </xf>
    <xf numFmtId="0" fontId="62" fillId="6" borderId="0" xfId="0" applyFont="1" applyFill="1" applyBorder="1" applyAlignment="1">
      <alignment/>
    </xf>
    <xf numFmtId="0" fontId="57" fillId="35" borderId="30" xfId="0" applyFont="1" applyFill="1" applyBorder="1" applyAlignment="1">
      <alignment/>
    </xf>
    <xf numFmtId="0" fontId="57" fillId="35" borderId="0" xfId="0" applyFont="1" applyFill="1" applyBorder="1" applyAlignment="1">
      <alignment horizontal="left"/>
    </xf>
    <xf numFmtId="0" fontId="62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62" fillId="35" borderId="72" xfId="0" applyFont="1" applyFill="1" applyBorder="1" applyAlignment="1">
      <alignment/>
    </xf>
    <xf numFmtId="1" fontId="62" fillId="35" borderId="0" xfId="0" applyNumberFormat="1" applyFont="1" applyFill="1" applyBorder="1" applyAlignment="1">
      <alignment horizontal="left"/>
    </xf>
    <xf numFmtId="0" fontId="57" fillId="35" borderId="60" xfId="0" applyFont="1" applyFill="1" applyBorder="1" applyAlignment="1">
      <alignment/>
    </xf>
    <xf numFmtId="0" fontId="57" fillId="35" borderId="32" xfId="0" applyFont="1" applyFill="1" applyBorder="1" applyAlignment="1">
      <alignment horizontal="right"/>
    </xf>
    <xf numFmtId="0" fontId="57" fillId="35" borderId="32" xfId="0" applyFont="1" applyFill="1" applyBorder="1" applyAlignment="1">
      <alignment/>
    </xf>
    <xf numFmtId="0" fontId="62" fillId="35" borderId="32" xfId="0" applyFont="1" applyFill="1" applyBorder="1" applyAlignment="1">
      <alignment/>
    </xf>
    <xf numFmtId="0" fontId="62" fillId="35" borderId="61" xfId="0" applyFont="1" applyFill="1" applyBorder="1" applyAlignment="1">
      <alignment/>
    </xf>
    <xf numFmtId="1" fontId="62" fillId="6" borderId="72" xfId="0" applyNumberFormat="1" applyFont="1" applyFill="1" applyBorder="1" applyAlignment="1">
      <alignment horizontal="center"/>
    </xf>
    <xf numFmtId="0" fontId="0" fillId="6" borderId="7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30" xfId="0" applyBorder="1" applyAlignment="1">
      <alignment/>
    </xf>
    <xf numFmtId="0" fontId="62" fillId="33" borderId="60" xfId="0" applyFont="1" applyFill="1" applyBorder="1" applyAlignment="1">
      <alignment horizontal="center"/>
    </xf>
    <xf numFmtId="0" fontId="61" fillId="33" borderId="32" xfId="0" applyFont="1" applyFill="1" applyBorder="1" applyAlignment="1">
      <alignment/>
    </xf>
    <xf numFmtId="0" fontId="61" fillId="33" borderId="61" xfId="0" applyFont="1" applyFill="1" applyBorder="1" applyAlignment="1">
      <alignment horizontal="right"/>
    </xf>
    <xf numFmtId="10" fontId="61" fillId="6" borderId="27" xfId="0" applyNumberFormat="1" applyFont="1" applyFill="1" applyBorder="1" applyAlignment="1">
      <alignment/>
    </xf>
    <xf numFmtId="0" fontId="61" fillId="6" borderId="28" xfId="0" applyFont="1" applyFill="1" applyBorder="1" applyAlignment="1">
      <alignment/>
    </xf>
    <xf numFmtId="10" fontId="61" fillId="6" borderId="12" xfId="0" applyNumberFormat="1" applyFont="1" applyFill="1" applyBorder="1" applyAlignment="1">
      <alignment/>
    </xf>
    <xf numFmtId="0" fontId="61" fillId="6" borderId="73" xfId="0" applyFont="1" applyFill="1" applyBorder="1" applyAlignment="1">
      <alignment horizontal="right"/>
    </xf>
    <xf numFmtId="9" fontId="61" fillId="6" borderId="0" xfId="0" applyNumberFormat="1" applyFont="1" applyFill="1" applyBorder="1" applyAlignment="1">
      <alignment/>
    </xf>
    <xf numFmtId="10" fontId="61" fillId="6" borderId="14" xfId="0" applyNumberFormat="1" applyFont="1" applyFill="1" applyBorder="1" applyAlignment="1">
      <alignment/>
    </xf>
    <xf numFmtId="9" fontId="61" fillId="6" borderId="74" xfId="0" applyNumberFormat="1" applyFont="1" applyFill="1" applyBorder="1" applyAlignment="1">
      <alignment/>
    </xf>
    <xf numFmtId="10" fontId="61" fillId="33" borderId="12" xfId="0" applyNumberFormat="1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1" fillId="35" borderId="73" xfId="0" applyFont="1" applyFill="1" applyBorder="1" applyAlignment="1">
      <alignment horizontal="right"/>
    </xf>
    <xf numFmtId="0" fontId="61" fillId="35" borderId="74" xfId="0" applyFont="1" applyFill="1" applyBorder="1" applyAlignment="1">
      <alignment/>
    </xf>
    <xf numFmtId="10" fontId="62" fillId="6" borderId="27" xfId="0" applyNumberFormat="1" applyFont="1" applyFill="1" applyBorder="1" applyAlignment="1">
      <alignment/>
    </xf>
    <xf numFmtId="0" fontId="61" fillId="0" borderId="62" xfId="0" applyFont="1" applyBorder="1" applyAlignment="1">
      <alignment horizontal="left"/>
    </xf>
    <xf numFmtId="0" fontId="61" fillId="0" borderId="75" xfId="0" applyFont="1" applyBorder="1" applyAlignment="1">
      <alignment/>
    </xf>
    <xf numFmtId="0" fontId="61" fillId="0" borderId="64" xfId="0" applyFont="1" applyBorder="1" applyAlignment="1">
      <alignment/>
    </xf>
    <xf numFmtId="1" fontId="61" fillId="0" borderId="0" xfId="0" applyNumberFormat="1" applyFont="1" applyFill="1" applyBorder="1" applyAlignment="1">
      <alignment/>
    </xf>
    <xf numFmtId="10" fontId="61" fillId="0" borderId="27" xfId="0" applyNumberFormat="1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0" fillId="0" borderId="26" xfId="0" applyFill="1" applyBorder="1" applyAlignment="1">
      <alignment/>
    </xf>
    <xf numFmtId="10" fontId="61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61" fillId="0" borderId="73" xfId="0" applyFont="1" applyFill="1" applyBorder="1" applyAlignment="1">
      <alignment horizontal="right"/>
    </xf>
    <xf numFmtId="0" fontId="61" fillId="0" borderId="74" xfId="0" applyFont="1" applyFill="1" applyBorder="1" applyAlignment="1">
      <alignment/>
    </xf>
    <xf numFmtId="0" fontId="61" fillId="0" borderId="76" xfId="0" applyFont="1" applyFill="1" applyBorder="1" applyAlignment="1">
      <alignment/>
    </xf>
    <xf numFmtId="10" fontId="62" fillId="0" borderId="27" xfId="0" applyNumberFormat="1" applyFont="1" applyFill="1" applyBorder="1" applyAlignment="1">
      <alignment/>
    </xf>
    <xf numFmtId="9" fontId="61" fillId="0" borderId="0" xfId="0" applyNumberFormat="1" applyFont="1" applyFill="1" applyBorder="1" applyAlignment="1">
      <alignment/>
    </xf>
    <xf numFmtId="9" fontId="61" fillId="0" borderId="13" xfId="0" applyNumberFormat="1" applyFont="1" applyFill="1" applyBorder="1" applyAlignment="1">
      <alignment/>
    </xf>
    <xf numFmtId="10" fontId="61" fillId="0" borderId="14" xfId="0" applyNumberFormat="1" applyFont="1" applyFill="1" applyBorder="1" applyAlignment="1">
      <alignment/>
    </xf>
    <xf numFmtId="9" fontId="61" fillId="0" borderId="74" xfId="0" applyNumberFormat="1" applyFont="1" applyFill="1" applyBorder="1" applyAlignment="1">
      <alignment/>
    </xf>
    <xf numFmtId="9" fontId="61" fillId="0" borderId="76" xfId="0" applyNumberFormat="1" applyFont="1" applyFill="1" applyBorder="1" applyAlignment="1">
      <alignment/>
    </xf>
    <xf numFmtId="1" fontId="61" fillId="6" borderId="16" xfId="0" applyNumberFormat="1" applyFont="1" applyFill="1" applyBorder="1" applyAlignment="1">
      <alignment/>
    </xf>
    <xf numFmtId="1" fontId="61" fillId="6" borderId="11" xfId="0" applyNumberFormat="1" applyFont="1" applyFill="1" applyBorder="1" applyAlignment="1">
      <alignment/>
    </xf>
    <xf numFmtId="1" fontId="61" fillId="6" borderId="17" xfId="0" applyNumberFormat="1" applyFont="1" applyFill="1" applyBorder="1" applyAlignment="1">
      <alignment/>
    </xf>
    <xf numFmtId="0" fontId="61" fillId="6" borderId="26" xfId="0" applyFont="1" applyFill="1" applyBorder="1" applyAlignment="1">
      <alignment/>
    </xf>
    <xf numFmtId="0" fontId="61" fillId="6" borderId="10" xfId="0" applyFont="1" applyFill="1" applyBorder="1" applyAlignment="1">
      <alignment/>
    </xf>
    <xf numFmtId="0" fontId="61" fillId="6" borderId="12" xfId="0" applyFont="1" applyFill="1" applyBorder="1" applyAlignment="1">
      <alignment/>
    </xf>
    <xf numFmtId="0" fontId="61" fillId="6" borderId="0" xfId="0" applyFont="1" applyFill="1" applyBorder="1" applyAlignment="1">
      <alignment/>
    </xf>
    <xf numFmtId="1" fontId="61" fillId="0" borderId="0" xfId="0" applyNumberFormat="1" applyFont="1" applyBorder="1" applyAlignment="1">
      <alignment horizontal="right"/>
    </xf>
    <xf numFmtId="9" fontId="61" fillId="0" borderId="0" xfId="0" applyNumberFormat="1" applyFont="1" applyAlignment="1">
      <alignment/>
    </xf>
    <xf numFmtId="9" fontId="61" fillId="0" borderId="13" xfId="0" applyNumberFormat="1" applyFont="1" applyBorder="1" applyAlignment="1">
      <alignment/>
    </xf>
    <xf numFmtId="0" fontId="61" fillId="0" borderId="17" xfId="0" applyFont="1" applyFill="1" applyBorder="1" applyAlignment="1">
      <alignment/>
    </xf>
    <xf numFmtId="1" fontId="61" fillId="0" borderId="10" xfId="0" applyNumberFormat="1" applyFont="1" applyBorder="1" applyAlignment="1">
      <alignment/>
    </xf>
    <xf numFmtId="1" fontId="61" fillId="0" borderId="12" xfId="0" applyNumberFormat="1" applyFont="1" applyBorder="1" applyAlignment="1">
      <alignment/>
    </xf>
    <xf numFmtId="171" fontId="61" fillId="0" borderId="12" xfId="0" applyNumberFormat="1" applyFont="1" applyBorder="1" applyAlignment="1">
      <alignment/>
    </xf>
    <xf numFmtId="9" fontId="61" fillId="0" borderId="17" xfId="0" applyNumberFormat="1" applyFont="1" applyBorder="1" applyAlignment="1">
      <alignment/>
    </xf>
    <xf numFmtId="9" fontId="61" fillId="0" borderId="15" xfId="0" applyNumberFormat="1" applyFont="1" applyBorder="1" applyAlignment="1">
      <alignment/>
    </xf>
    <xf numFmtId="0" fontId="62" fillId="34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0" fontId="73" fillId="34" borderId="0" xfId="0" applyFont="1" applyFill="1" applyBorder="1" applyAlignment="1">
      <alignment horizontal="right"/>
    </xf>
    <xf numFmtId="0" fontId="61" fillId="36" borderId="12" xfId="0" applyFont="1" applyFill="1" applyBorder="1" applyAlignment="1">
      <alignment/>
    </xf>
    <xf numFmtId="1" fontId="61" fillId="36" borderId="0" xfId="0" applyNumberFormat="1" applyFont="1" applyFill="1" applyBorder="1" applyAlignment="1">
      <alignment/>
    </xf>
    <xf numFmtId="0" fontId="61" fillId="36" borderId="0" xfId="0" applyFont="1" applyFill="1" applyBorder="1" applyAlignment="1">
      <alignment/>
    </xf>
    <xf numFmtId="0" fontId="61" fillId="36" borderId="13" xfId="0" applyFont="1" applyFill="1" applyBorder="1" applyAlignment="1">
      <alignment/>
    </xf>
    <xf numFmtId="175" fontId="61" fillId="36" borderId="0" xfId="0" applyNumberFormat="1" applyFont="1" applyFill="1" applyBorder="1" applyAlignment="1">
      <alignment/>
    </xf>
    <xf numFmtId="175" fontId="61" fillId="36" borderId="13" xfId="0" applyNumberFormat="1" applyFont="1" applyFill="1" applyBorder="1" applyAlignment="1">
      <alignment/>
    </xf>
    <xf numFmtId="171" fontId="61" fillId="36" borderId="0" xfId="0" applyNumberFormat="1" applyFont="1" applyFill="1" applyBorder="1" applyAlignment="1">
      <alignment/>
    </xf>
    <xf numFmtId="1" fontId="61" fillId="36" borderId="13" xfId="0" applyNumberFormat="1" applyFont="1" applyFill="1" applyBorder="1" applyAlignment="1">
      <alignment/>
    </xf>
    <xf numFmtId="3" fontId="61" fillId="36" borderId="13" xfId="0" applyNumberFormat="1" applyFont="1" applyFill="1" applyBorder="1" applyAlignment="1">
      <alignment/>
    </xf>
    <xf numFmtId="0" fontId="61" fillId="37" borderId="12" xfId="0" applyFont="1" applyFill="1" applyBorder="1" applyAlignment="1">
      <alignment/>
    </xf>
    <xf numFmtId="1" fontId="61" fillId="37" borderId="0" xfId="0" applyNumberFormat="1" applyFont="1" applyFill="1" applyBorder="1" applyAlignment="1">
      <alignment/>
    </xf>
    <xf numFmtId="0" fontId="61" fillId="37" borderId="0" xfId="0" applyFont="1" applyFill="1" applyBorder="1" applyAlignment="1">
      <alignment/>
    </xf>
    <xf numFmtId="0" fontId="61" fillId="37" borderId="13" xfId="0" applyFont="1" applyFill="1" applyBorder="1" applyAlignment="1">
      <alignment/>
    </xf>
    <xf numFmtId="175" fontId="61" fillId="37" borderId="0" xfId="0" applyNumberFormat="1" applyFont="1" applyFill="1" applyBorder="1" applyAlignment="1">
      <alignment/>
    </xf>
    <xf numFmtId="175" fontId="61" fillId="37" borderId="13" xfId="0" applyNumberFormat="1" applyFont="1" applyFill="1" applyBorder="1" applyAlignment="1">
      <alignment/>
    </xf>
    <xf numFmtId="1" fontId="61" fillId="37" borderId="13" xfId="0" applyNumberFormat="1" applyFont="1" applyFill="1" applyBorder="1" applyAlignment="1">
      <alignment/>
    </xf>
    <xf numFmtId="0" fontId="61" fillId="37" borderId="14" xfId="0" applyFont="1" applyFill="1" applyBorder="1" applyAlignment="1">
      <alignment/>
    </xf>
    <xf numFmtId="0" fontId="61" fillId="37" borderId="17" xfId="0" applyFont="1" applyFill="1" applyBorder="1" applyAlignment="1">
      <alignment/>
    </xf>
    <xf numFmtId="3" fontId="61" fillId="37" borderId="15" xfId="0" applyNumberFormat="1" applyFont="1" applyFill="1" applyBorder="1" applyAlignment="1">
      <alignment/>
    </xf>
    <xf numFmtId="0" fontId="61" fillId="37" borderId="0" xfId="0" applyFont="1" applyFill="1" applyBorder="1" applyAlignment="1">
      <alignment horizontal="right"/>
    </xf>
    <xf numFmtId="166" fontId="61" fillId="6" borderId="16" xfId="0" applyNumberFormat="1" applyFont="1" applyFill="1" applyBorder="1" applyAlignment="1">
      <alignment horizontal="right"/>
    </xf>
    <xf numFmtId="0" fontId="61" fillId="0" borderId="17" xfId="0" applyFont="1" applyFill="1" applyBorder="1" applyAlignment="1">
      <alignment horizontal="right"/>
    </xf>
    <xf numFmtId="9" fontId="61" fillId="0" borderId="15" xfId="0" applyNumberFormat="1" applyFont="1" applyFill="1" applyBorder="1" applyAlignment="1">
      <alignment/>
    </xf>
    <xf numFmtId="1" fontId="61" fillId="36" borderId="30" xfId="0" applyNumberFormat="1" applyFont="1" applyFill="1" applyBorder="1" applyAlignment="1">
      <alignment/>
    </xf>
    <xf numFmtId="0" fontId="61" fillId="36" borderId="72" xfId="0" applyFont="1" applyFill="1" applyBorder="1" applyAlignment="1">
      <alignment/>
    </xf>
    <xf numFmtId="174" fontId="61" fillId="36" borderId="30" xfId="0" applyNumberFormat="1" applyFont="1" applyFill="1" applyBorder="1" applyAlignment="1">
      <alignment/>
    </xf>
    <xf numFmtId="175" fontId="61" fillId="36" borderId="72" xfId="0" applyNumberFormat="1" applyFont="1" applyFill="1" applyBorder="1" applyAlignment="1">
      <alignment/>
    </xf>
    <xf numFmtId="171" fontId="61" fillId="36" borderId="30" xfId="0" applyNumberFormat="1" applyFont="1" applyFill="1" applyBorder="1" applyAlignment="1">
      <alignment/>
    </xf>
    <xf numFmtId="3" fontId="61" fillId="36" borderId="72" xfId="0" applyNumberFormat="1" applyFont="1" applyFill="1" applyBorder="1" applyAlignment="1">
      <alignment/>
    </xf>
    <xf numFmtId="1" fontId="61" fillId="36" borderId="72" xfId="0" applyNumberFormat="1" applyFont="1" applyFill="1" applyBorder="1" applyAlignment="1">
      <alignment horizontal="right"/>
    </xf>
    <xf numFmtId="1" fontId="61" fillId="36" borderId="72" xfId="0" applyNumberFormat="1" applyFont="1" applyFill="1" applyBorder="1" applyAlignment="1">
      <alignment/>
    </xf>
    <xf numFmtId="0" fontId="61" fillId="36" borderId="30" xfId="0" applyFont="1" applyFill="1" applyBorder="1" applyAlignment="1">
      <alignment/>
    </xf>
    <xf numFmtId="3" fontId="61" fillId="36" borderId="72" xfId="0" applyNumberFormat="1" applyFont="1" applyFill="1" applyBorder="1" applyAlignment="1">
      <alignment/>
    </xf>
    <xf numFmtId="1" fontId="61" fillId="0" borderId="30" xfId="0" applyNumberFormat="1" applyFont="1" applyBorder="1" applyAlignment="1">
      <alignment/>
    </xf>
    <xf numFmtId="1" fontId="61" fillId="0" borderId="72" xfId="0" applyNumberFormat="1" applyFont="1" applyBorder="1" applyAlignment="1">
      <alignment/>
    </xf>
    <xf numFmtId="1" fontId="61" fillId="37" borderId="30" xfId="0" applyNumberFormat="1" applyFont="1" applyFill="1" applyBorder="1" applyAlignment="1">
      <alignment/>
    </xf>
    <xf numFmtId="0" fontId="61" fillId="37" borderId="72" xfId="0" applyFont="1" applyFill="1" applyBorder="1" applyAlignment="1">
      <alignment/>
    </xf>
    <xf numFmtId="174" fontId="61" fillId="37" borderId="30" xfId="0" applyNumberFormat="1" applyFont="1" applyFill="1" applyBorder="1" applyAlignment="1">
      <alignment/>
    </xf>
    <xf numFmtId="175" fontId="61" fillId="37" borderId="72" xfId="0" applyNumberFormat="1" applyFont="1" applyFill="1" applyBorder="1" applyAlignment="1">
      <alignment/>
    </xf>
    <xf numFmtId="171" fontId="61" fillId="37" borderId="30" xfId="0" applyNumberFormat="1" applyFont="1" applyFill="1" applyBorder="1" applyAlignment="1">
      <alignment/>
    </xf>
    <xf numFmtId="1" fontId="61" fillId="37" borderId="72" xfId="0" applyNumberFormat="1" applyFont="1" applyFill="1" applyBorder="1" applyAlignment="1">
      <alignment/>
    </xf>
    <xf numFmtId="0" fontId="61" fillId="37" borderId="77" xfId="0" applyFont="1" applyFill="1" applyBorder="1" applyAlignment="1">
      <alignment/>
    </xf>
    <xf numFmtId="3" fontId="61" fillId="37" borderId="78" xfId="0" applyNumberFormat="1" applyFont="1" applyFill="1" applyBorder="1" applyAlignment="1">
      <alignment/>
    </xf>
    <xf numFmtId="175" fontId="61" fillId="36" borderId="30" xfId="0" applyNumberFormat="1" applyFont="1" applyFill="1" applyBorder="1" applyAlignment="1">
      <alignment/>
    </xf>
    <xf numFmtId="0" fontId="61" fillId="37" borderId="30" xfId="0" applyFont="1" applyFill="1" applyBorder="1" applyAlignment="1">
      <alignment/>
    </xf>
    <xf numFmtId="175" fontId="61" fillId="37" borderId="30" xfId="0" applyNumberFormat="1" applyFont="1" applyFill="1" applyBorder="1" applyAlignment="1">
      <alignment/>
    </xf>
    <xf numFmtId="1" fontId="61" fillId="6" borderId="79" xfId="0" applyNumberFormat="1" applyFont="1" applyFill="1" applyBorder="1" applyAlignment="1">
      <alignment/>
    </xf>
    <xf numFmtId="9" fontId="61" fillId="0" borderId="78" xfId="0" applyNumberFormat="1" applyFont="1" applyFill="1" applyBorder="1" applyAlignment="1">
      <alignment/>
    </xf>
    <xf numFmtId="10" fontId="2" fillId="34" borderId="0" xfId="44" applyNumberFormat="1" applyFont="1" applyFill="1" applyAlignment="1" applyProtection="1">
      <alignment/>
      <protection/>
    </xf>
    <xf numFmtId="0" fontId="62" fillId="36" borderId="12" xfId="0" applyFont="1" applyFill="1" applyBorder="1" applyAlignment="1">
      <alignment/>
    </xf>
    <xf numFmtId="0" fontId="62" fillId="0" borderId="12" xfId="0" applyFont="1" applyBorder="1" applyAlignment="1">
      <alignment/>
    </xf>
    <xf numFmtId="0" fontId="49" fillId="34" borderId="0" xfId="44" applyFill="1" applyAlignment="1" applyProtection="1">
      <alignment/>
      <protection/>
    </xf>
    <xf numFmtId="0" fontId="61" fillId="33" borderId="80" xfId="0" applyFont="1" applyFill="1" applyBorder="1" applyAlignment="1">
      <alignment/>
    </xf>
    <xf numFmtId="0" fontId="61" fillId="35" borderId="81" xfId="0" applyFont="1" applyFill="1" applyBorder="1" applyAlignment="1">
      <alignment/>
    </xf>
    <xf numFmtId="9" fontId="61" fillId="6" borderId="82" xfId="0" applyNumberFormat="1" applyFont="1" applyFill="1" applyBorder="1" applyAlignment="1">
      <alignment/>
    </xf>
    <xf numFmtId="9" fontId="61" fillId="6" borderId="80" xfId="0" applyNumberFormat="1" applyFont="1" applyFill="1" applyBorder="1" applyAlignment="1">
      <alignment/>
    </xf>
    <xf numFmtId="9" fontId="61" fillId="6" borderId="81" xfId="0" applyNumberFormat="1" applyFont="1" applyFill="1" applyBorder="1" applyAlignment="1">
      <alignment/>
    </xf>
    <xf numFmtId="1" fontId="61" fillId="6" borderId="63" xfId="0" applyNumberFormat="1" applyFont="1" applyFill="1" applyBorder="1" applyAlignment="1">
      <alignment/>
    </xf>
    <xf numFmtId="0" fontId="61" fillId="6" borderId="80" xfId="0" applyFont="1" applyFill="1" applyBorder="1" applyAlignment="1">
      <alignment/>
    </xf>
    <xf numFmtId="1" fontId="61" fillId="6" borderId="66" xfId="0" applyNumberFormat="1" applyFont="1" applyFill="1" applyBorder="1" applyAlignment="1">
      <alignment/>
    </xf>
    <xf numFmtId="0" fontId="61" fillId="6" borderId="68" xfId="0" applyFont="1" applyFill="1" applyBorder="1" applyAlignment="1">
      <alignment horizontal="center"/>
    </xf>
    <xf numFmtId="0" fontId="61" fillId="0" borderId="83" xfId="0" applyFont="1" applyFill="1" applyBorder="1" applyAlignment="1">
      <alignment/>
    </xf>
    <xf numFmtId="0" fontId="74" fillId="34" borderId="0" xfId="0" applyFont="1" applyFill="1" applyAlignment="1">
      <alignment/>
    </xf>
    <xf numFmtId="0" fontId="75" fillId="0" borderId="0" xfId="44" applyFont="1" applyAlignment="1" applyProtection="1">
      <alignment horizontal="left"/>
      <protection/>
    </xf>
    <xf numFmtId="1" fontId="62" fillId="0" borderId="30" xfId="0" applyNumberFormat="1" applyFont="1" applyBorder="1" applyAlignment="1">
      <alignment/>
    </xf>
    <xf numFmtId="0" fontId="76" fillId="34" borderId="0" xfId="0" applyFont="1" applyFill="1" applyAlignment="1">
      <alignment/>
    </xf>
    <xf numFmtId="171" fontId="62" fillId="34" borderId="16" xfId="0" applyNumberFormat="1" applyFont="1" applyFill="1" applyBorder="1" applyAlignment="1">
      <alignment/>
    </xf>
    <xf numFmtId="9" fontId="61" fillId="34" borderId="16" xfId="0" applyNumberFormat="1" applyFont="1" applyFill="1" applyBorder="1" applyAlignment="1">
      <alignment/>
    </xf>
    <xf numFmtId="9" fontId="61" fillId="34" borderId="11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75"/>
          <c:w val="0.7742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Internetconsultatie!$AB$26</c:f>
              <c:strCache>
                <c:ptCount val="1"/>
                <c:pt idx="0">
                  <c:v>Wetten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Internetconsultatie!$AC$25:$AD$25</c:f>
              <c:strCache/>
            </c:strRef>
          </c:cat>
          <c:val>
            <c:numRef>
              <c:f>Internetconsultatie!$AC$26:$AD$26</c:f>
              <c:numCache/>
            </c:numRef>
          </c:val>
        </c:ser>
        <c:ser>
          <c:idx val="1"/>
          <c:order val="1"/>
          <c:tx>
            <c:strRef>
              <c:f>Internetconsultatie!$AB$27</c:f>
              <c:strCache>
                <c:ptCount val="1"/>
                <c:pt idx="0">
                  <c:v>AMvB's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Internetconsultatie!$AC$25:$AD$25</c:f>
              <c:strCache/>
            </c:strRef>
          </c:cat>
          <c:val>
            <c:numRef>
              <c:f>Internetconsultatie!$AC$27:$AD$27</c:f>
              <c:numCache/>
            </c:numRef>
          </c:val>
        </c:ser>
        <c:ser>
          <c:idx val="2"/>
          <c:order val="2"/>
          <c:tx>
            <c:strRef>
              <c:f>Internetconsultatie!$AB$28</c:f>
              <c:strCache>
                <c:ptCount val="1"/>
                <c:pt idx="0">
                  <c:v>MR's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Internetconsultatie!$AC$25:$AD$25</c:f>
              <c:strCache/>
            </c:strRef>
          </c:cat>
          <c:val>
            <c:numRef>
              <c:f>Internetconsultatie!$AC$28:$AD$28</c:f>
              <c:numCache/>
            </c:numRef>
          </c:val>
        </c:ser>
        <c:ser>
          <c:idx val="3"/>
          <c:order val="3"/>
          <c:tx>
            <c:strRef>
              <c:f>Internetconsultatie!$AB$29</c:f>
              <c:strCache>
                <c:ptCount val="1"/>
                <c:pt idx="0">
                  <c:v>Totaal</c:v>
                </c:pt>
              </c:strCache>
            </c:strRef>
          </c:tx>
          <c:spPr>
            <a:gradFill rotWithShape="1"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Internetconsultatie!$AC$25:$AD$25</c:f>
              <c:strCache/>
            </c:strRef>
          </c:cat>
          <c:val>
            <c:numRef>
              <c:f>Internetconsultatie!$AC$29:$AD$29</c:f>
              <c:numCache/>
            </c:numRef>
          </c:val>
        </c:ser>
        <c:gapWidth val="18"/>
        <c:axId val="42291711"/>
        <c:axId val="45081080"/>
      </c:barChart>
      <c:catAx>
        <c:axId val="42291711"/>
        <c:scaling>
          <c:orientation val="minMax"/>
        </c:scaling>
        <c:axPos val="b"/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42291711"/>
        <c:crossesAt val="1"/>
        <c:crossBetween val="between"/>
        <c:dispUnits/>
      </c:valAx>
      <c:spPr>
        <a:solidFill>
          <a:srgbClr val="FA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75"/>
          <c:y val="0.1835"/>
          <c:w val="0.15325"/>
          <c:h val="0.5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BEEF4">
        <a:alpha val="88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85"/>
          <c:w val="0.9655"/>
          <c:h val="0.9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Internetconsultatie!$AR$6</c:f>
              <c:strCache>
                <c:ptCount val="1"/>
                <c:pt idx="0">
                  <c:v>tot 17-6-11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39999">
                  <a:srgbClr val="0A128C"/>
                </a:gs>
                <a:gs pos="70000">
                  <a:srgbClr val="181CC7"/>
                </a:gs>
                <a:gs pos="88000">
                  <a:srgbClr val="7005D4"/>
                </a:gs>
                <a:gs pos="100000">
                  <a:srgbClr val="8C3D91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Internetconsultatie!$AQ$7:$AQ$18</c:f>
              <c:strCache/>
            </c:strRef>
          </c:cat>
          <c:val>
            <c:numRef>
              <c:f>Internetconsultatie!$AR$7:$AR$18</c:f>
              <c:numCache/>
            </c:numRef>
          </c:val>
        </c:ser>
        <c:ser>
          <c:idx val="1"/>
          <c:order val="1"/>
          <c:tx>
            <c:strRef>
              <c:f>Internetconsultatie!$AS$6</c:f>
              <c:strCache>
                <c:ptCount val="1"/>
                <c:pt idx="0">
                  <c:v>na 17-6-11</c:v>
                </c:pt>
              </c:strCache>
            </c:strRef>
          </c:tx>
          <c:spPr>
            <a:gradFill rotWithShape="1"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Internetconsultatie!$AQ$7:$AQ$18</c:f>
              <c:strCache/>
            </c:strRef>
          </c:cat>
          <c:val>
            <c:numRef>
              <c:f>Internetconsultatie!$AS$7:$AS$18</c:f>
              <c:numCache/>
            </c:numRef>
          </c:val>
        </c:ser>
        <c:gapWidth val="10"/>
        <c:axId val="3076537"/>
        <c:axId val="27688834"/>
      </c:barChart>
      <c:catAx>
        <c:axId val="307653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88834"/>
        <c:crosses val="autoZero"/>
        <c:auto val="1"/>
        <c:lblOffset val="100"/>
        <c:tickLblSkip val="1"/>
        <c:noMultiLvlLbl val="0"/>
      </c:catAx>
      <c:valAx>
        <c:axId val="27688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6537"/>
        <c:crossesAt val="1"/>
        <c:crossBetween val="between"/>
        <c:dispUnits/>
      </c:valAx>
      <c:spPr>
        <a:solidFill>
          <a:srgbClr val="FA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075"/>
          <c:y val="0.01425"/>
          <c:w val="0.307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1"/>
          <c:w val="0.96725"/>
          <c:h val="0.9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Internetconsultatie!$AP$25</c:f>
              <c:strCache>
                <c:ptCount val="1"/>
                <c:pt idx="0">
                  <c:v>consultaties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Internetconsultatie!$AO$26:$AO$37</c:f>
              <c:strCache/>
            </c:strRef>
          </c:cat>
          <c:val>
            <c:numRef>
              <c:f>Internetconsultatie!$AP$26:$AP$37</c:f>
              <c:numCache/>
            </c:numRef>
          </c:val>
        </c:ser>
        <c:ser>
          <c:idx val="1"/>
          <c:order val="1"/>
          <c:tx>
            <c:strRef>
              <c:f>Internetconsultatie!$AQ$25</c:f>
              <c:strCache>
                <c:ptCount val="1"/>
                <c:pt idx="0">
                  <c:v>geen verslag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Internetconsultatie!$AO$26:$AO$37</c:f>
              <c:strCache/>
            </c:strRef>
          </c:cat>
          <c:val>
            <c:numRef>
              <c:f>Internetconsultatie!$AQ$26:$AQ$37</c:f>
              <c:numCache/>
            </c:numRef>
          </c:val>
        </c:ser>
        <c:ser>
          <c:idx val="2"/>
          <c:order val="2"/>
          <c:tx>
            <c:strRef>
              <c:f>Internetconsultatie!$AR$25</c:f>
              <c:strCache>
                <c:ptCount val="1"/>
                <c:pt idx="0">
                  <c:v>wel verslag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Internetconsultatie!$AO$26:$AO$37</c:f>
              <c:strCache/>
            </c:strRef>
          </c:cat>
          <c:val>
            <c:numRef>
              <c:f>Internetconsultatie!$AR$26:$AR$37</c:f>
              <c:numCache/>
            </c:numRef>
          </c:val>
        </c:ser>
        <c:overlap val="40"/>
        <c:gapWidth val="14"/>
        <c:axId val="47872915"/>
        <c:axId val="28203052"/>
      </c:bar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03052"/>
        <c:crosses val="autoZero"/>
        <c:auto val="1"/>
        <c:lblOffset val="100"/>
        <c:tickLblSkip val="1"/>
        <c:noMultiLvlLbl val="0"/>
      </c:catAx>
      <c:valAx>
        <c:axId val="282030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72915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"/>
          <c:y val="0"/>
          <c:w val="0.85675"/>
          <c:h val="0.1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24</xdr:row>
      <xdr:rowOff>28575</xdr:rowOff>
    </xdr:from>
    <xdr:to>
      <xdr:col>38</xdr:col>
      <xdr:colOff>600075</xdr:colOff>
      <xdr:row>37</xdr:row>
      <xdr:rowOff>66675</xdr:rowOff>
    </xdr:to>
    <xdr:graphicFrame>
      <xdr:nvGraphicFramePr>
        <xdr:cNvPr id="1" name="Grafiek 4"/>
        <xdr:cNvGraphicFramePr/>
      </xdr:nvGraphicFramePr>
      <xdr:xfrm>
        <a:off x="15982950" y="4619625"/>
        <a:ext cx="42481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9525</xdr:colOff>
      <xdr:row>4</xdr:row>
      <xdr:rowOff>171450</xdr:rowOff>
    </xdr:from>
    <xdr:to>
      <xdr:col>47</xdr:col>
      <xdr:colOff>314325</xdr:colOff>
      <xdr:row>19</xdr:row>
      <xdr:rowOff>57150</xdr:rowOff>
    </xdr:to>
    <xdr:graphicFrame>
      <xdr:nvGraphicFramePr>
        <xdr:cNvPr id="2" name="Grafiek 2"/>
        <xdr:cNvGraphicFramePr/>
      </xdr:nvGraphicFramePr>
      <xdr:xfrm>
        <a:off x="20373975" y="952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23</xdr:row>
      <xdr:rowOff>180975</xdr:rowOff>
    </xdr:from>
    <xdr:to>
      <xdr:col>47</xdr:col>
      <xdr:colOff>9525</xdr:colOff>
      <xdr:row>37</xdr:row>
      <xdr:rowOff>28575</xdr:rowOff>
    </xdr:to>
    <xdr:graphicFrame>
      <xdr:nvGraphicFramePr>
        <xdr:cNvPr id="3" name="Grafiek 3"/>
        <xdr:cNvGraphicFramePr/>
      </xdr:nvGraphicFramePr>
      <xdr:xfrm>
        <a:off x="20364450" y="4581525"/>
        <a:ext cx="42767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jksoverheid.nl/documenten-en-publicaties/kamerstukken/2011/06/17/kabinetsstandpunt-internetconsultatie-wetgeving.html" TargetMode="External" /><Relationship Id="rId2" Type="http://schemas.openxmlformats.org/officeDocument/2006/relationships/hyperlink" Target="http://sargasso.nl/" TargetMode="External" /><Relationship Id="rId3" Type="http://schemas.openxmlformats.org/officeDocument/2006/relationships/hyperlink" Target="http://www.rug.nl/staff/m.herweijer/alleregelstellen.pdf" TargetMode="External" /><Relationship Id="rId4" Type="http://schemas.openxmlformats.org/officeDocument/2006/relationships/hyperlink" Target="http://internetconsultatie.nl/" TargetMode="External" /><Relationship Id="rId5" Type="http://schemas.openxmlformats.org/officeDocument/2006/relationships/hyperlink" Target="http://www.rijksoverheid.nl/onderwerpen/wetgeving/vraag-en-antwoord/wat-is-een-algemene-maatregel-van-bestuur-amvb.html" TargetMode="External" /><Relationship Id="rId6" Type="http://schemas.openxmlformats.org/officeDocument/2006/relationships/hyperlink" Target="http://www.rijksoverheid.nl/onderwerpen/wetgeving/vraag-en-antwoord/wat-is-een-ministeriele-regeling-mr.html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ijksoverheid.nl/documenten-en-publicaties/kamerstukken/2011/06/17/kabinetsstandpunt-internetconsultatie-wetgeving.html" TargetMode="External" /><Relationship Id="rId2" Type="http://schemas.openxmlformats.org/officeDocument/2006/relationships/hyperlink" Target="http://sargasso.nl/" TargetMode="External" /><Relationship Id="rId3" Type="http://schemas.openxmlformats.org/officeDocument/2006/relationships/hyperlink" Target="http://internetconsultatie.nl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71"/>
  <sheetViews>
    <sheetView tabSelected="1" zoomScalePageLayoutView="0" workbookViewId="0" topLeftCell="A3">
      <selection activeCell="A4" sqref="A4"/>
    </sheetView>
  </sheetViews>
  <sheetFormatPr defaultColWidth="9.140625" defaultRowHeight="15"/>
  <cols>
    <col min="1" max="1" width="4.00390625" style="0" customWidth="1"/>
    <col min="2" max="2" width="5.8515625" style="0" customWidth="1"/>
    <col min="3" max="3" width="9.7109375" style="0" customWidth="1"/>
    <col min="4" max="4" width="10.57421875" style="0" customWidth="1"/>
    <col min="5" max="5" width="7.57421875" style="0" customWidth="1"/>
    <col min="6" max="6" width="10.57421875" style="0" customWidth="1"/>
    <col min="7" max="7" width="7.421875" style="0" customWidth="1"/>
    <col min="8" max="8" width="4.28125" style="0" customWidth="1"/>
    <col min="9" max="9" width="8.28125" style="21" customWidth="1"/>
    <col min="10" max="10" width="8.00390625" style="0" customWidth="1"/>
    <col min="11" max="11" width="7.57421875" style="0" customWidth="1"/>
    <col min="12" max="12" width="8.00390625" style="0" customWidth="1"/>
    <col min="13" max="13" width="7.140625" style="0" customWidth="1"/>
    <col min="14" max="14" width="9.8515625" style="0" customWidth="1"/>
    <col min="15" max="15" width="6.140625" style="0" customWidth="1"/>
    <col min="16" max="16" width="4.421875" style="0" customWidth="1"/>
    <col min="17" max="17" width="8.57421875" style="0" customWidth="1"/>
    <col min="18" max="18" width="8.140625" style="0" customWidth="1"/>
    <col min="19" max="19" width="7.7109375" style="0" customWidth="1"/>
    <col min="20" max="20" width="6.8515625" style="0" customWidth="1"/>
    <col min="21" max="21" width="5.28125" style="0" customWidth="1"/>
    <col min="25" max="25" width="8.00390625" style="0" customWidth="1"/>
    <col min="26" max="27" width="8.421875" style="0" customWidth="1"/>
    <col min="28" max="29" width="7.28125" style="0" customWidth="1"/>
    <col min="30" max="30" width="8.140625" style="0" customWidth="1"/>
    <col min="31" max="31" width="6.7109375" style="0" customWidth="1"/>
    <col min="32" max="32" width="1.8515625" style="0" customWidth="1"/>
    <col min="40" max="40" width="1.8515625" style="0" customWidth="1"/>
    <col min="52" max="52" width="7.7109375" style="0" customWidth="1"/>
    <col min="53" max="53" width="5.57421875" style="0" customWidth="1"/>
    <col min="54" max="54" width="5.8515625" style="0" customWidth="1"/>
    <col min="55" max="55" width="5.421875" style="0" customWidth="1"/>
    <col min="56" max="56" width="5.140625" style="0" customWidth="1"/>
    <col min="57" max="57" width="4.7109375" style="0" customWidth="1"/>
    <col min="58" max="58" width="6.7109375" style="0" customWidth="1"/>
  </cols>
  <sheetData>
    <row r="1" spans="2:27" ht="15.75">
      <c r="B1" s="82" t="s">
        <v>110</v>
      </c>
      <c r="C1" s="74"/>
      <c r="D1" s="75"/>
      <c r="E1" s="75"/>
      <c r="F1" s="75"/>
      <c r="G1" s="75"/>
      <c r="H1" s="75"/>
      <c r="I1" s="79"/>
      <c r="J1" s="74"/>
      <c r="K1" s="80" t="s">
        <v>247</v>
      </c>
      <c r="L1" s="75"/>
      <c r="M1" s="75"/>
      <c r="N1" s="75"/>
      <c r="O1" s="75"/>
      <c r="P1" s="75"/>
      <c r="Q1" s="74"/>
      <c r="R1" s="74"/>
      <c r="S1" s="74"/>
      <c r="T1" s="74"/>
      <c r="U1" s="74"/>
      <c r="V1" s="74"/>
      <c r="W1" s="74"/>
      <c r="Y1" s="21"/>
      <c r="Z1" s="21"/>
      <c r="AA1" s="21"/>
    </row>
    <row r="2" spans="2:23" ht="15">
      <c r="B2" s="83" t="s">
        <v>16</v>
      </c>
      <c r="C2" s="74"/>
      <c r="D2" s="75"/>
      <c r="E2" s="115" t="s">
        <v>297</v>
      </c>
      <c r="F2" s="75"/>
      <c r="G2" s="75"/>
      <c r="H2" s="75"/>
      <c r="I2" s="79"/>
      <c r="J2" s="74"/>
      <c r="K2" s="81" t="s">
        <v>244</v>
      </c>
      <c r="L2" s="75"/>
      <c r="M2" s="75"/>
      <c r="N2" s="75"/>
      <c r="O2" s="75"/>
      <c r="P2" s="75"/>
      <c r="Q2" s="74"/>
      <c r="R2" s="74"/>
      <c r="S2" s="74"/>
      <c r="T2" s="74"/>
      <c r="U2" s="74"/>
      <c r="V2" s="74"/>
      <c r="W2" s="74"/>
    </row>
    <row r="3" spans="2:44" ht="15.75">
      <c r="B3" s="74"/>
      <c r="C3" s="74"/>
      <c r="D3" s="74"/>
      <c r="E3" s="75" t="s">
        <v>304</v>
      </c>
      <c r="F3" s="74"/>
      <c r="G3" s="74"/>
      <c r="H3" s="74"/>
      <c r="I3" s="79"/>
      <c r="J3" s="74"/>
      <c r="K3" s="75" t="s">
        <v>296</v>
      </c>
      <c r="L3" s="75"/>
      <c r="M3" s="77"/>
      <c r="O3" s="81" t="s">
        <v>229</v>
      </c>
      <c r="P3" s="77"/>
      <c r="Q3" s="78"/>
      <c r="R3" s="78"/>
      <c r="S3" s="78"/>
      <c r="T3" s="78"/>
      <c r="U3" s="74"/>
      <c r="V3" s="74"/>
      <c r="W3" s="74"/>
      <c r="Y3" s="195"/>
      <c r="Z3" s="195"/>
      <c r="AF3" s="188"/>
      <c r="AR3" s="356" t="s">
        <v>334</v>
      </c>
    </row>
    <row r="4" spans="2:23" ht="15">
      <c r="B4" s="74"/>
      <c r="C4" s="74"/>
      <c r="D4" s="74"/>
      <c r="E4" s="74"/>
      <c r="F4" s="74"/>
      <c r="G4" s="74"/>
      <c r="H4" s="74"/>
      <c r="J4" s="74"/>
      <c r="K4" s="74"/>
      <c r="L4" s="74"/>
      <c r="M4" s="78"/>
      <c r="N4" s="78"/>
      <c r="O4" s="78"/>
      <c r="P4" s="78"/>
      <c r="Q4" s="78"/>
      <c r="R4" s="78"/>
      <c r="S4" s="78"/>
      <c r="T4" s="78"/>
      <c r="U4" s="74"/>
      <c r="V4" s="74"/>
      <c r="W4" s="74"/>
    </row>
    <row r="5" spans="2:58" ht="15">
      <c r="B5" s="74"/>
      <c r="C5" s="29"/>
      <c r="D5" s="158" t="s">
        <v>242</v>
      </c>
      <c r="E5" s="159"/>
      <c r="F5" s="160" t="s">
        <v>243</v>
      </c>
      <c r="G5" s="161"/>
      <c r="H5" s="75"/>
      <c r="I5" s="162"/>
      <c r="J5" s="127" t="s">
        <v>326</v>
      </c>
      <c r="K5" s="128"/>
      <c r="L5" s="142" t="s">
        <v>293</v>
      </c>
      <c r="M5" s="30"/>
      <c r="N5" s="95"/>
      <c r="O5" s="74"/>
      <c r="P5" s="74"/>
      <c r="Q5" s="207" t="s">
        <v>255</v>
      </c>
      <c r="R5" s="73"/>
      <c r="S5" s="71"/>
      <c r="T5" s="78"/>
      <c r="U5" s="74"/>
      <c r="V5" s="74"/>
      <c r="W5" s="74"/>
      <c r="Y5" s="185"/>
      <c r="Z5" s="192"/>
      <c r="AA5" s="192"/>
      <c r="AB5" s="187" t="s">
        <v>292</v>
      </c>
      <c r="AC5" s="192"/>
      <c r="AD5" s="192"/>
      <c r="AE5" s="192"/>
      <c r="AO5" s="290" t="s">
        <v>332</v>
      </c>
      <c r="AP5" s="74"/>
      <c r="AQ5" s="74"/>
      <c r="AR5" s="74"/>
      <c r="AS5" s="74"/>
      <c r="AT5" s="74"/>
      <c r="AU5" s="355" t="s">
        <v>333</v>
      </c>
      <c r="AV5" s="74"/>
      <c r="AZ5" s="17"/>
      <c r="BA5" s="17"/>
      <c r="BB5" s="175"/>
      <c r="BC5" s="175"/>
      <c r="BD5" s="17"/>
      <c r="BE5" s="17"/>
      <c r="BF5" s="17"/>
    </row>
    <row r="6" spans="2:58" ht="15">
      <c r="B6" s="74"/>
      <c r="C6" s="84" t="s">
        <v>109</v>
      </c>
      <c r="D6" s="31" t="s">
        <v>222</v>
      </c>
      <c r="E6" s="31" t="s">
        <v>0</v>
      </c>
      <c r="F6" s="31" t="s">
        <v>222</v>
      </c>
      <c r="G6" s="43" t="s">
        <v>0</v>
      </c>
      <c r="H6" s="77"/>
      <c r="I6" s="163"/>
      <c r="J6" s="129" t="s">
        <v>268</v>
      </c>
      <c r="K6" s="129" t="s">
        <v>267</v>
      </c>
      <c r="L6" s="143" t="s">
        <v>267</v>
      </c>
      <c r="M6" s="129" t="s">
        <v>268</v>
      </c>
      <c r="N6" s="130" t="s">
        <v>272</v>
      </c>
      <c r="O6" s="74"/>
      <c r="P6" s="74"/>
      <c r="Q6" s="119">
        <v>0.02</v>
      </c>
      <c r="R6" s="10" t="s">
        <v>250</v>
      </c>
      <c r="S6" s="52"/>
      <c r="T6" s="78"/>
      <c r="U6" s="74"/>
      <c r="V6" s="74"/>
      <c r="W6" s="74"/>
      <c r="Y6" s="244"/>
      <c r="Z6" s="245">
        <v>2009</v>
      </c>
      <c r="AA6" s="245">
        <v>2010</v>
      </c>
      <c r="AB6" s="245">
        <v>2011</v>
      </c>
      <c r="AC6" s="245">
        <v>2012</v>
      </c>
      <c r="AD6" s="245">
        <v>2013</v>
      </c>
      <c r="AE6" s="353" t="s">
        <v>220</v>
      </c>
      <c r="AG6" s="162"/>
      <c r="AH6" s="359" t="s">
        <v>316</v>
      </c>
      <c r="AI6" s="360"/>
      <c r="AJ6" s="360"/>
      <c r="AK6" s="360"/>
      <c r="AL6" s="360"/>
      <c r="AM6" s="361"/>
      <c r="AQ6" s="84"/>
      <c r="AR6" s="158" t="s">
        <v>242</v>
      </c>
      <c r="AS6" s="160" t="s">
        <v>243</v>
      </c>
      <c r="AZ6" s="364"/>
      <c r="BA6" s="17"/>
      <c r="BB6" s="17"/>
      <c r="BC6" s="17"/>
      <c r="BD6" s="17"/>
      <c r="BE6" s="17"/>
      <c r="BF6" s="17"/>
    </row>
    <row r="7" spans="2:58" ht="15">
      <c r="B7" s="74"/>
      <c r="C7" s="41" t="s">
        <v>12</v>
      </c>
      <c r="D7" s="16">
        <v>5</v>
      </c>
      <c r="E7" s="16">
        <v>25</v>
      </c>
      <c r="F7" s="85">
        <v>1</v>
      </c>
      <c r="G7" s="86">
        <v>16</v>
      </c>
      <c r="H7" s="74"/>
      <c r="I7" s="131" t="s">
        <v>12</v>
      </c>
      <c r="J7" s="132">
        <v>3</v>
      </c>
      <c r="K7" s="133">
        <v>3</v>
      </c>
      <c r="L7" s="144">
        <v>2</v>
      </c>
      <c r="M7" s="132">
        <v>1</v>
      </c>
      <c r="N7" s="134" t="s">
        <v>285</v>
      </c>
      <c r="O7" s="118"/>
      <c r="P7" s="74"/>
      <c r="Q7" s="119">
        <v>0.03</v>
      </c>
      <c r="R7" s="10" t="s">
        <v>251</v>
      </c>
      <c r="S7" s="52"/>
      <c r="T7" s="78"/>
      <c r="U7" s="74"/>
      <c r="V7" s="74"/>
      <c r="W7" s="74"/>
      <c r="Y7" s="251" t="s">
        <v>236</v>
      </c>
      <c r="Z7" s="252">
        <v>49</v>
      </c>
      <c r="AA7" s="252">
        <v>64</v>
      </c>
      <c r="AB7" s="252">
        <v>84</v>
      </c>
      <c r="AC7" s="252">
        <v>88</v>
      </c>
      <c r="AD7" s="252">
        <v>3</v>
      </c>
      <c r="AE7" s="345">
        <v>288</v>
      </c>
      <c r="AG7" s="342">
        <v>1</v>
      </c>
      <c r="AH7" s="316" t="s">
        <v>320</v>
      </c>
      <c r="AI7" s="317"/>
      <c r="AJ7" s="324" t="s">
        <v>218</v>
      </c>
      <c r="AK7" s="317"/>
      <c r="AL7" s="295" t="s">
        <v>219</v>
      </c>
      <c r="AM7" s="296"/>
      <c r="AQ7" s="41" t="s">
        <v>12</v>
      </c>
      <c r="AR7" s="16">
        <v>5</v>
      </c>
      <c r="AS7" s="85">
        <v>1</v>
      </c>
      <c r="AZ7" s="364"/>
      <c r="BA7" s="17"/>
      <c r="BB7" s="17"/>
      <c r="BC7" s="17"/>
      <c r="BD7" s="17"/>
      <c r="BE7" s="17"/>
      <c r="BF7" s="17"/>
    </row>
    <row r="8" spans="2:58" ht="15">
      <c r="B8" s="74"/>
      <c r="C8" s="41" t="s">
        <v>10</v>
      </c>
      <c r="D8" s="16">
        <v>7</v>
      </c>
      <c r="E8" s="87">
        <v>104</v>
      </c>
      <c r="F8" s="88">
        <v>3</v>
      </c>
      <c r="G8" s="89">
        <v>5437</v>
      </c>
      <c r="H8" s="74"/>
      <c r="I8" s="135" t="s">
        <v>10</v>
      </c>
      <c r="J8" s="136">
        <v>7</v>
      </c>
      <c r="K8" s="137">
        <v>4</v>
      </c>
      <c r="L8" s="145">
        <v>2</v>
      </c>
      <c r="M8" s="136">
        <v>2</v>
      </c>
      <c r="N8" s="138" t="s">
        <v>285</v>
      </c>
      <c r="O8" s="75"/>
      <c r="P8" s="74"/>
      <c r="Q8" s="119">
        <v>0.05</v>
      </c>
      <c r="R8" s="10" t="s">
        <v>252</v>
      </c>
      <c r="S8" s="52"/>
      <c r="T8" s="78"/>
      <c r="U8" s="74"/>
      <c r="V8" s="74"/>
      <c r="W8" s="74"/>
      <c r="Y8" s="251" t="s">
        <v>265</v>
      </c>
      <c r="Z8" s="252">
        <v>35</v>
      </c>
      <c r="AA8" s="252">
        <v>68</v>
      </c>
      <c r="AB8" s="252">
        <v>89</v>
      </c>
      <c r="AC8" s="252">
        <v>109</v>
      </c>
      <c r="AD8" s="252">
        <v>9</v>
      </c>
      <c r="AE8" s="345">
        <v>310</v>
      </c>
      <c r="AG8" s="293"/>
      <c r="AH8" s="318">
        <v>39988</v>
      </c>
      <c r="AI8" s="319">
        <v>40464</v>
      </c>
      <c r="AJ8" s="336">
        <v>40465</v>
      </c>
      <c r="AK8" s="319">
        <v>41217</v>
      </c>
      <c r="AL8" s="297">
        <v>41218</v>
      </c>
      <c r="AM8" s="298">
        <v>41325</v>
      </c>
      <c r="AQ8" s="41" t="s">
        <v>10</v>
      </c>
      <c r="AR8" s="16">
        <v>7</v>
      </c>
      <c r="AS8" s="88">
        <v>3</v>
      </c>
      <c r="AZ8" s="364"/>
      <c r="BA8" s="17"/>
      <c r="BB8" s="17"/>
      <c r="BC8" s="17"/>
      <c r="BD8" s="17"/>
      <c r="BE8" s="17"/>
      <c r="BF8" s="17"/>
    </row>
    <row r="9" spans="2:58" ht="15">
      <c r="B9" s="74"/>
      <c r="C9" s="41" t="s">
        <v>9</v>
      </c>
      <c r="D9" s="16">
        <v>8</v>
      </c>
      <c r="E9" s="87">
        <v>2397</v>
      </c>
      <c r="F9" s="88">
        <v>13</v>
      </c>
      <c r="G9" s="89">
        <v>2603</v>
      </c>
      <c r="H9" s="74"/>
      <c r="I9" s="135" t="s">
        <v>9</v>
      </c>
      <c r="J9" s="136">
        <v>10</v>
      </c>
      <c r="K9" s="137">
        <v>11</v>
      </c>
      <c r="L9" s="145">
        <v>5</v>
      </c>
      <c r="M9" s="136">
        <v>3</v>
      </c>
      <c r="N9" s="139">
        <v>3</v>
      </c>
      <c r="O9" s="75"/>
      <c r="P9" s="74"/>
      <c r="Q9" s="119">
        <v>0.27979274611398963</v>
      </c>
      <c r="R9" s="62" t="s">
        <v>253</v>
      </c>
      <c r="S9" s="52"/>
      <c r="T9" s="78"/>
      <c r="U9" s="74"/>
      <c r="V9" s="74"/>
      <c r="W9" s="74"/>
      <c r="Y9" s="251" t="s">
        <v>240</v>
      </c>
      <c r="Z9" s="252">
        <v>203</v>
      </c>
      <c r="AA9" s="252">
        <v>216</v>
      </c>
      <c r="AB9" s="252">
        <v>113</v>
      </c>
      <c r="AC9" s="252">
        <v>238</v>
      </c>
      <c r="AD9" s="252">
        <v>33</v>
      </c>
      <c r="AE9" s="345">
        <v>803</v>
      </c>
      <c r="AG9" s="293"/>
      <c r="AH9" s="320" t="s">
        <v>236</v>
      </c>
      <c r="AI9" s="321">
        <v>91</v>
      </c>
      <c r="AJ9" s="320"/>
      <c r="AK9" s="323">
        <v>141</v>
      </c>
      <c r="AL9" s="299"/>
      <c r="AM9" s="300">
        <v>45</v>
      </c>
      <c r="AQ9" s="41" t="s">
        <v>9</v>
      </c>
      <c r="AR9" s="16">
        <v>8</v>
      </c>
      <c r="AS9" s="88">
        <v>13</v>
      </c>
      <c r="AZ9" s="364"/>
      <c r="BA9" s="17"/>
      <c r="BB9" s="17"/>
      <c r="BC9" s="17"/>
      <c r="BD9" s="17"/>
      <c r="BE9" s="17"/>
      <c r="BF9" s="17"/>
    </row>
    <row r="10" spans="2:58" ht="15">
      <c r="B10" s="74"/>
      <c r="C10" s="41" t="s">
        <v>14</v>
      </c>
      <c r="D10" s="16">
        <v>1</v>
      </c>
      <c r="E10" s="16">
        <v>3</v>
      </c>
      <c r="F10" s="85">
        <v>2</v>
      </c>
      <c r="G10" s="86">
        <v>113</v>
      </c>
      <c r="H10" s="74"/>
      <c r="I10" s="135" t="s">
        <v>14</v>
      </c>
      <c r="J10" s="136">
        <v>3</v>
      </c>
      <c r="K10" s="140" t="s">
        <v>285</v>
      </c>
      <c r="L10" s="146" t="s">
        <v>285</v>
      </c>
      <c r="M10" s="141" t="s">
        <v>285</v>
      </c>
      <c r="N10" s="138" t="s">
        <v>285</v>
      </c>
      <c r="O10" s="81"/>
      <c r="P10" s="74"/>
      <c r="Q10" s="119">
        <v>0.49</v>
      </c>
      <c r="R10" s="62" t="s">
        <v>254</v>
      </c>
      <c r="S10" s="52"/>
      <c r="T10" s="78"/>
      <c r="U10" s="74"/>
      <c r="V10" s="74"/>
      <c r="W10" s="74"/>
      <c r="Y10" s="251" t="s">
        <v>237</v>
      </c>
      <c r="Z10" s="252">
        <v>0</v>
      </c>
      <c r="AA10" s="252">
        <v>0</v>
      </c>
      <c r="AB10" s="252">
        <v>2</v>
      </c>
      <c r="AC10" s="252">
        <v>4</v>
      </c>
      <c r="AD10" s="252">
        <v>0</v>
      </c>
      <c r="AE10" s="345">
        <v>6</v>
      </c>
      <c r="AG10" s="293"/>
      <c r="AH10" s="316" t="s">
        <v>265</v>
      </c>
      <c r="AI10" s="322">
        <v>27</v>
      </c>
      <c r="AJ10" s="316"/>
      <c r="AK10" s="323">
        <v>168</v>
      </c>
      <c r="AL10" s="294"/>
      <c r="AM10" s="300">
        <v>59</v>
      </c>
      <c r="AQ10" s="41" t="s">
        <v>14</v>
      </c>
      <c r="AR10" s="16">
        <v>1</v>
      </c>
      <c r="AS10" s="85">
        <v>2</v>
      </c>
      <c r="AZ10" s="17"/>
      <c r="BA10" s="17"/>
      <c r="BB10" s="17"/>
      <c r="BC10" s="17"/>
      <c r="BD10" s="17"/>
      <c r="BE10" s="17"/>
      <c r="BF10" s="17"/>
    </row>
    <row r="11" spans="2:58" ht="15">
      <c r="B11" s="74"/>
      <c r="C11" s="41" t="s">
        <v>1</v>
      </c>
      <c r="D11" s="16">
        <v>34</v>
      </c>
      <c r="E11" s="87">
        <v>1431</v>
      </c>
      <c r="F11" s="88">
        <v>18</v>
      </c>
      <c r="G11" s="86">
        <v>146</v>
      </c>
      <c r="H11" s="77"/>
      <c r="I11" s="135" t="s">
        <v>1</v>
      </c>
      <c r="J11" s="136">
        <v>39</v>
      </c>
      <c r="K11" s="137">
        <v>13</v>
      </c>
      <c r="L11" s="145">
        <v>8</v>
      </c>
      <c r="M11" s="136">
        <v>4</v>
      </c>
      <c r="N11" s="139">
        <v>1</v>
      </c>
      <c r="O11" s="81"/>
      <c r="P11" s="74"/>
      <c r="Q11" s="120">
        <v>0.87</v>
      </c>
      <c r="R11" s="15" t="s">
        <v>256</v>
      </c>
      <c r="S11" s="70"/>
      <c r="T11" s="78"/>
      <c r="U11" s="74"/>
      <c r="V11" s="74"/>
      <c r="W11" s="74"/>
      <c r="Y11" s="253" t="s">
        <v>15</v>
      </c>
      <c r="Z11" s="254">
        <v>287</v>
      </c>
      <c r="AA11" s="254">
        <v>348</v>
      </c>
      <c r="AB11" s="254">
        <v>288</v>
      </c>
      <c r="AC11" s="254">
        <v>439</v>
      </c>
      <c r="AD11" s="254">
        <v>45</v>
      </c>
      <c r="AE11" s="346">
        <v>1232</v>
      </c>
      <c r="AG11" s="293"/>
      <c r="AH11" s="316" t="s">
        <v>240</v>
      </c>
      <c r="AI11" s="323">
        <v>99</v>
      </c>
      <c r="AJ11" s="316"/>
      <c r="AK11" s="323">
        <v>484</v>
      </c>
      <c r="AL11" s="294"/>
      <c r="AM11" s="300">
        <v>152</v>
      </c>
      <c r="AQ11" s="41" t="s">
        <v>1</v>
      </c>
      <c r="AR11" s="16">
        <v>34</v>
      </c>
      <c r="AS11" s="88">
        <v>18</v>
      </c>
      <c r="AZ11" s="364"/>
      <c r="BA11" s="17"/>
      <c r="BB11" s="17"/>
      <c r="BC11" s="17"/>
      <c r="BD11" s="17"/>
      <c r="BE11" s="17"/>
      <c r="BF11" s="17"/>
    </row>
    <row r="12" spans="2:58" ht="15">
      <c r="B12" s="74"/>
      <c r="C12" s="41" t="s">
        <v>5</v>
      </c>
      <c r="D12" s="16">
        <v>11</v>
      </c>
      <c r="E12" s="16">
        <v>268</v>
      </c>
      <c r="F12" s="85">
        <v>6</v>
      </c>
      <c r="G12" s="86">
        <v>88</v>
      </c>
      <c r="H12" s="77"/>
      <c r="I12" s="135" t="s">
        <v>5</v>
      </c>
      <c r="J12" s="136">
        <v>10</v>
      </c>
      <c r="K12" s="137">
        <v>7</v>
      </c>
      <c r="L12" s="145">
        <v>3</v>
      </c>
      <c r="M12" s="136">
        <v>3</v>
      </c>
      <c r="N12" s="139">
        <v>1</v>
      </c>
      <c r="O12" s="75"/>
      <c r="P12" s="74"/>
      <c r="Q12" s="121">
        <v>0.13</v>
      </c>
      <c r="R12" s="64" t="s">
        <v>286</v>
      </c>
      <c r="S12" s="65"/>
      <c r="T12" s="78"/>
      <c r="U12" s="74"/>
      <c r="V12" s="74"/>
      <c r="W12" s="74"/>
      <c r="Y12" s="255" t="s">
        <v>312</v>
      </c>
      <c r="Z12" s="245"/>
      <c r="AA12" s="245"/>
      <c r="AB12" s="245"/>
      <c r="AC12" s="245"/>
      <c r="AD12" s="245"/>
      <c r="AE12" s="277"/>
      <c r="AG12" s="293"/>
      <c r="AH12" s="324" t="s">
        <v>15</v>
      </c>
      <c r="AI12" s="325">
        <f>SUM(AI9:AI11)</f>
        <v>217</v>
      </c>
      <c r="AJ12" s="324"/>
      <c r="AK12" s="325">
        <f>SUM(AK9:AK11)</f>
        <v>793</v>
      </c>
      <c r="AL12" s="295"/>
      <c r="AM12" s="301">
        <f>SUM(AM9:AM11)</f>
        <v>256</v>
      </c>
      <c r="AQ12" s="41" t="s">
        <v>5</v>
      </c>
      <c r="AR12" s="16">
        <v>11</v>
      </c>
      <c r="AS12" s="85">
        <v>6</v>
      </c>
      <c r="AZ12" s="17"/>
      <c r="BA12" s="363"/>
      <c r="BB12" s="363"/>
      <c r="BC12" s="363"/>
      <c r="BD12" s="363"/>
      <c r="BE12" s="363"/>
      <c r="BF12" s="17"/>
    </row>
    <row r="13" spans="2:58" ht="15">
      <c r="B13" s="74"/>
      <c r="C13" s="41" t="s">
        <v>11</v>
      </c>
      <c r="D13" s="16">
        <v>5</v>
      </c>
      <c r="E13" s="16">
        <v>165</v>
      </c>
      <c r="F13" s="85">
        <v>1</v>
      </c>
      <c r="G13" s="86">
        <v>33</v>
      </c>
      <c r="H13" s="77"/>
      <c r="I13" s="135" t="s">
        <v>11</v>
      </c>
      <c r="J13" s="136">
        <v>4</v>
      </c>
      <c r="K13" s="137">
        <v>2</v>
      </c>
      <c r="L13" s="146" t="s">
        <v>285</v>
      </c>
      <c r="M13" s="136">
        <v>2</v>
      </c>
      <c r="N13" s="138" t="s">
        <v>285</v>
      </c>
      <c r="O13" s="75"/>
      <c r="P13" s="75"/>
      <c r="Q13" s="215" t="s">
        <v>305</v>
      </c>
      <c r="R13" s="78"/>
      <c r="S13" s="78"/>
      <c r="T13" s="78"/>
      <c r="U13" s="74"/>
      <c r="V13" s="74"/>
      <c r="W13" s="74"/>
      <c r="Y13" s="246" t="s">
        <v>236</v>
      </c>
      <c r="Z13" s="248">
        <v>0.31</v>
      </c>
      <c r="AA13" s="248">
        <v>0.55</v>
      </c>
      <c r="AB13" s="248">
        <v>0.42</v>
      </c>
      <c r="AC13" s="248">
        <v>0.32</v>
      </c>
      <c r="AD13" s="248">
        <v>0.33</v>
      </c>
      <c r="AE13" s="347">
        <v>0.4</v>
      </c>
      <c r="AG13" s="343">
        <v>2</v>
      </c>
      <c r="AH13" s="357" t="s">
        <v>321</v>
      </c>
      <c r="AI13" s="327"/>
      <c r="AJ13" s="326"/>
      <c r="AK13" s="327"/>
      <c r="AL13" s="39"/>
      <c r="AM13" s="283"/>
      <c r="AQ13" s="41" t="s">
        <v>11</v>
      </c>
      <c r="AR13" s="16">
        <v>5</v>
      </c>
      <c r="AS13" s="85">
        <v>1</v>
      </c>
      <c r="AZ13" s="17"/>
      <c r="BA13" s="17"/>
      <c r="BB13" s="17"/>
      <c r="BC13" s="17"/>
      <c r="BD13" s="17"/>
      <c r="BE13" s="17"/>
      <c r="BF13" s="17"/>
    </row>
    <row r="14" spans="2:58" ht="15">
      <c r="B14" s="74"/>
      <c r="C14" s="41" t="s">
        <v>13</v>
      </c>
      <c r="D14" s="16">
        <v>3</v>
      </c>
      <c r="E14" s="16">
        <v>41</v>
      </c>
      <c r="F14" s="85">
        <v>0</v>
      </c>
      <c r="G14" s="86">
        <v>0</v>
      </c>
      <c r="H14" s="77"/>
      <c r="I14" s="135" t="s">
        <v>13</v>
      </c>
      <c r="J14" s="136">
        <v>3</v>
      </c>
      <c r="K14" s="140" t="s">
        <v>285</v>
      </c>
      <c r="L14" s="146" t="s">
        <v>285</v>
      </c>
      <c r="M14" s="141" t="s">
        <v>285</v>
      </c>
      <c r="N14" s="138" t="s">
        <v>285</v>
      </c>
      <c r="O14" s="74"/>
      <c r="P14" s="75"/>
      <c r="Q14" s="206" t="s">
        <v>301</v>
      </c>
      <c r="R14" s="196"/>
      <c r="S14" s="196"/>
      <c r="T14" s="196"/>
      <c r="U14" s="197"/>
      <c r="V14" s="74"/>
      <c r="W14" s="74"/>
      <c r="Y14" s="246" t="s">
        <v>265</v>
      </c>
      <c r="Z14" s="248">
        <v>0.08571428571428572</v>
      </c>
      <c r="AA14" s="248">
        <v>0.19117647058823528</v>
      </c>
      <c r="AB14" s="248">
        <v>0.1797752808988764</v>
      </c>
      <c r="AC14" s="248">
        <v>0.10091743119266056</v>
      </c>
      <c r="AD14" s="248">
        <v>0.2222222222222222</v>
      </c>
      <c r="AE14" s="348">
        <v>0.14516129032258066</v>
      </c>
      <c r="AG14" s="302"/>
      <c r="AH14" s="328" t="s">
        <v>320</v>
      </c>
      <c r="AI14" s="329"/>
      <c r="AJ14" s="337" t="s">
        <v>218</v>
      </c>
      <c r="AK14" s="329"/>
      <c r="AL14" s="304" t="s">
        <v>219</v>
      </c>
      <c r="AM14" s="305"/>
      <c r="AQ14" s="41" t="s">
        <v>13</v>
      </c>
      <c r="AR14" s="16">
        <v>3</v>
      </c>
      <c r="AS14" s="85">
        <v>0</v>
      </c>
      <c r="AZ14" s="364"/>
      <c r="BA14" s="363"/>
      <c r="BB14" s="363"/>
      <c r="BC14" s="363"/>
      <c r="BD14" s="363"/>
      <c r="BE14" s="363"/>
      <c r="BF14" s="17"/>
    </row>
    <row r="15" spans="2:58" ht="15">
      <c r="B15" s="74"/>
      <c r="C15" s="41" t="s">
        <v>7</v>
      </c>
      <c r="D15" s="16">
        <v>10</v>
      </c>
      <c r="E15" s="16">
        <v>281</v>
      </c>
      <c r="F15" s="85">
        <v>17</v>
      </c>
      <c r="G15" s="86">
        <v>258</v>
      </c>
      <c r="H15" s="74"/>
      <c r="I15" s="135" t="s">
        <v>7</v>
      </c>
      <c r="J15" s="136">
        <v>23</v>
      </c>
      <c r="K15" s="137">
        <v>4</v>
      </c>
      <c r="L15" s="145">
        <v>4</v>
      </c>
      <c r="M15" s="141" t="s">
        <v>285</v>
      </c>
      <c r="N15" s="138" t="s">
        <v>285</v>
      </c>
      <c r="O15" s="74"/>
      <c r="P15" s="74"/>
      <c r="Q15" s="198">
        <v>2009</v>
      </c>
      <c r="R15" s="199">
        <v>2010</v>
      </c>
      <c r="S15" s="199">
        <v>2011</v>
      </c>
      <c r="T15" s="199">
        <v>2012</v>
      </c>
      <c r="U15" s="200">
        <v>2013</v>
      </c>
      <c r="V15" s="74"/>
      <c r="W15" s="74"/>
      <c r="Y15" s="246" t="s">
        <v>240</v>
      </c>
      <c r="Z15" s="248">
        <v>0.014778325123152709</v>
      </c>
      <c r="AA15" s="248">
        <v>0.032407407407407406</v>
      </c>
      <c r="AB15" s="248">
        <v>0.1</v>
      </c>
      <c r="AC15" s="248">
        <v>0.025210084033613446</v>
      </c>
      <c r="AD15" s="248">
        <v>0.030303030303030304</v>
      </c>
      <c r="AE15" s="348">
        <v>0.03</v>
      </c>
      <c r="AG15" s="302"/>
      <c r="AH15" s="330">
        <v>39988</v>
      </c>
      <c r="AI15" s="331">
        <v>40464</v>
      </c>
      <c r="AJ15" s="338">
        <v>40465</v>
      </c>
      <c r="AK15" s="331">
        <v>41217</v>
      </c>
      <c r="AL15" s="306">
        <v>41218</v>
      </c>
      <c r="AM15" s="307">
        <v>41325</v>
      </c>
      <c r="AQ15" s="41" t="s">
        <v>7</v>
      </c>
      <c r="AR15" s="16">
        <v>10</v>
      </c>
      <c r="AS15" s="85">
        <v>17</v>
      </c>
      <c r="AZ15" s="364"/>
      <c r="BA15" s="17"/>
      <c r="BB15" s="17"/>
      <c r="BC15" s="17"/>
      <c r="BD15" s="17"/>
      <c r="BE15" s="17"/>
      <c r="BF15" s="17"/>
    </row>
    <row r="16" spans="2:58" ht="15">
      <c r="B16" s="74"/>
      <c r="C16" s="41" t="s">
        <v>3</v>
      </c>
      <c r="D16" s="16">
        <v>21</v>
      </c>
      <c r="E16" s="87">
        <v>316</v>
      </c>
      <c r="F16" s="88">
        <v>25</v>
      </c>
      <c r="G16" s="86">
        <v>97</v>
      </c>
      <c r="H16" s="74"/>
      <c r="I16" s="135" t="s">
        <v>3</v>
      </c>
      <c r="J16" s="136">
        <v>23</v>
      </c>
      <c r="K16" s="137">
        <v>19</v>
      </c>
      <c r="L16" s="145">
        <v>12</v>
      </c>
      <c r="M16" s="136">
        <v>5</v>
      </c>
      <c r="N16" s="139">
        <v>2</v>
      </c>
      <c r="O16" s="74"/>
      <c r="P16" s="74"/>
      <c r="Q16" s="201">
        <v>118</v>
      </c>
      <c r="R16" s="202">
        <v>1143</v>
      </c>
      <c r="S16" s="202">
        <v>7496</v>
      </c>
      <c r="T16" s="202">
        <v>2912</v>
      </c>
      <c r="U16" s="203">
        <v>2</v>
      </c>
      <c r="V16" s="74"/>
      <c r="W16" s="74"/>
      <c r="Y16" s="249" t="s">
        <v>237</v>
      </c>
      <c r="Z16" s="248">
        <v>0</v>
      </c>
      <c r="AA16" s="248">
        <v>0</v>
      </c>
      <c r="AB16" s="248">
        <v>1</v>
      </c>
      <c r="AC16" s="248">
        <v>1</v>
      </c>
      <c r="AD16" s="248">
        <v>0</v>
      </c>
      <c r="AE16" s="348">
        <v>1</v>
      </c>
      <c r="AG16" s="302"/>
      <c r="AH16" s="332" t="s">
        <v>236</v>
      </c>
      <c r="AI16" s="333">
        <v>46</v>
      </c>
      <c r="AJ16" s="328"/>
      <c r="AK16" s="333">
        <v>70</v>
      </c>
      <c r="AL16" s="303"/>
      <c r="AM16" s="308">
        <v>1</v>
      </c>
      <c r="AQ16" s="41" t="s">
        <v>3</v>
      </c>
      <c r="AR16" s="16">
        <v>21</v>
      </c>
      <c r="AS16" s="88">
        <v>25</v>
      </c>
      <c r="AZ16" s="17"/>
      <c r="BA16" s="365"/>
      <c r="BB16" s="365"/>
      <c r="BC16" s="365"/>
      <c r="BD16" s="365"/>
      <c r="BE16" s="365"/>
      <c r="BF16" s="365"/>
    </row>
    <row r="17" spans="2:58" ht="15">
      <c r="B17" s="74"/>
      <c r="C17" s="41" t="s">
        <v>117</v>
      </c>
      <c r="D17" s="16">
        <v>0</v>
      </c>
      <c r="E17" s="16">
        <v>0</v>
      </c>
      <c r="F17" s="85">
        <v>2</v>
      </c>
      <c r="G17" s="86">
        <v>116</v>
      </c>
      <c r="H17" s="74"/>
      <c r="I17" s="147" t="s">
        <v>117</v>
      </c>
      <c r="J17" s="148">
        <v>1</v>
      </c>
      <c r="K17" s="149">
        <v>1</v>
      </c>
      <c r="L17" s="150">
        <v>1</v>
      </c>
      <c r="M17" s="151" t="s">
        <v>285</v>
      </c>
      <c r="N17" s="152" t="s">
        <v>285</v>
      </c>
      <c r="O17" s="74"/>
      <c r="P17" s="74"/>
      <c r="Q17" s="208" t="s">
        <v>302</v>
      </c>
      <c r="R17" s="204"/>
      <c r="S17" s="204"/>
      <c r="T17" s="204"/>
      <c r="U17" s="205"/>
      <c r="V17" s="74"/>
      <c r="W17" s="74"/>
      <c r="Y17" s="247" t="s">
        <v>15</v>
      </c>
      <c r="Z17" s="250">
        <v>0.07</v>
      </c>
      <c r="AA17" s="250">
        <v>0.16</v>
      </c>
      <c r="AB17" s="250">
        <v>0.22</v>
      </c>
      <c r="AC17" s="250">
        <v>0.1</v>
      </c>
      <c r="AD17" s="250">
        <v>0.09</v>
      </c>
      <c r="AE17" s="349">
        <v>0.13</v>
      </c>
      <c r="AG17" s="302"/>
      <c r="AH17" s="328" t="s">
        <v>265</v>
      </c>
      <c r="AI17" s="333">
        <v>15</v>
      </c>
      <c r="AJ17" s="328"/>
      <c r="AK17" s="333">
        <v>28</v>
      </c>
      <c r="AL17" s="303"/>
      <c r="AM17" s="308">
        <v>2</v>
      </c>
      <c r="AQ17" s="41" t="s">
        <v>117</v>
      </c>
      <c r="AR17" s="16">
        <v>0</v>
      </c>
      <c r="AS17" s="85">
        <v>2</v>
      </c>
      <c r="AZ17" s="17"/>
      <c r="BA17" s="365"/>
      <c r="BB17" s="365"/>
      <c r="BC17" s="365"/>
      <c r="BD17" s="365"/>
      <c r="BE17" s="365"/>
      <c r="BF17" s="365"/>
    </row>
    <row r="18" spans="2:58" ht="15">
      <c r="B18" s="74"/>
      <c r="C18" s="90" t="s">
        <v>15</v>
      </c>
      <c r="D18" s="91">
        <f>SUM(D7:D17)</f>
        <v>105</v>
      </c>
      <c r="E18" s="92">
        <f>SUM(E7:E17)</f>
        <v>5031</v>
      </c>
      <c r="F18" s="91">
        <f>SUM(F7:F17)</f>
        <v>88</v>
      </c>
      <c r="G18" s="93">
        <f>SUM(G7:G17)</f>
        <v>8907</v>
      </c>
      <c r="H18" s="74"/>
      <c r="I18" s="153" t="s">
        <v>15</v>
      </c>
      <c r="J18" s="154">
        <v>126</v>
      </c>
      <c r="K18" s="155">
        <v>64</v>
      </c>
      <c r="L18" s="156">
        <v>37</v>
      </c>
      <c r="M18" s="154">
        <v>20</v>
      </c>
      <c r="N18" s="157">
        <v>7</v>
      </c>
      <c r="O18" s="74"/>
      <c r="P18" s="74"/>
      <c r="Q18" s="209">
        <v>4</v>
      </c>
      <c r="R18" s="210">
        <v>11</v>
      </c>
      <c r="S18" s="210">
        <v>14</v>
      </c>
      <c r="T18" s="210">
        <v>7</v>
      </c>
      <c r="U18" s="211">
        <v>2</v>
      </c>
      <c r="V18" s="74"/>
      <c r="W18" s="74"/>
      <c r="Y18" s="278"/>
      <c r="Z18" s="274">
        <v>2009</v>
      </c>
      <c r="AA18" s="274">
        <v>2010</v>
      </c>
      <c r="AB18" s="274">
        <v>2011</v>
      </c>
      <c r="AC18" s="274">
        <v>2012</v>
      </c>
      <c r="AD18" s="274">
        <v>2013</v>
      </c>
      <c r="AE18" s="275"/>
      <c r="AG18" s="302"/>
      <c r="AH18" s="328" t="s">
        <v>240</v>
      </c>
      <c r="AI18" s="333">
        <v>7</v>
      </c>
      <c r="AJ18" s="328"/>
      <c r="AK18" s="333">
        <v>20</v>
      </c>
      <c r="AL18" s="303"/>
      <c r="AM18" s="308">
        <v>2</v>
      </c>
      <c r="AQ18" s="41" t="s">
        <v>330</v>
      </c>
      <c r="AR18" s="16">
        <v>52.25</v>
      </c>
      <c r="AS18" s="16">
        <v>44</v>
      </c>
      <c r="AT18" s="16"/>
      <c r="AU18" s="48"/>
      <c r="AZ18" s="17"/>
      <c r="BA18" s="363"/>
      <c r="BB18" s="363"/>
      <c r="BC18" s="363"/>
      <c r="BD18" s="363"/>
      <c r="BE18" s="363"/>
      <c r="BF18" s="363"/>
    </row>
    <row r="19" spans="2:58" ht="15">
      <c r="B19" s="74"/>
      <c r="C19" s="189" t="s">
        <v>300</v>
      </c>
      <c r="D19" s="77"/>
      <c r="E19" s="77"/>
      <c r="F19" s="77"/>
      <c r="G19" s="190"/>
      <c r="H19" s="74"/>
      <c r="I19" s="79"/>
      <c r="J19" s="212" t="s">
        <v>303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Y19" s="278" t="s">
        <v>236</v>
      </c>
      <c r="Z19" s="274">
        <v>15</v>
      </c>
      <c r="AA19" s="274">
        <v>35</v>
      </c>
      <c r="AB19" s="274">
        <v>35</v>
      </c>
      <c r="AC19" s="274">
        <v>28</v>
      </c>
      <c r="AD19" s="274">
        <v>1</v>
      </c>
      <c r="AE19" s="350">
        <v>114</v>
      </c>
      <c r="AG19" s="309"/>
      <c r="AH19" s="334" t="s">
        <v>15</v>
      </c>
      <c r="AI19" s="335">
        <f>SUM(AI16:AI18)</f>
        <v>68</v>
      </c>
      <c r="AJ19" s="334"/>
      <c r="AK19" s="335">
        <f>SUM(AK16:AK18)</f>
        <v>118</v>
      </c>
      <c r="AL19" s="310"/>
      <c r="AM19" s="311">
        <f>SUM(AM16:AM18)</f>
        <v>5</v>
      </c>
      <c r="AR19" s="48"/>
      <c r="AS19" s="48"/>
      <c r="AT19" s="48"/>
      <c r="AU19" s="48"/>
      <c r="AZ19" s="17"/>
      <c r="BA19" s="17"/>
      <c r="BB19" s="17"/>
      <c r="BC19" s="17"/>
      <c r="BD19" s="17"/>
      <c r="BE19" s="17"/>
      <c r="BF19" s="17"/>
    </row>
    <row r="20" spans="2:47" ht="15">
      <c r="B20" s="74"/>
      <c r="C20" s="191" t="s">
        <v>295</v>
      </c>
      <c r="D20" s="192"/>
      <c r="E20" s="192"/>
      <c r="F20" s="192"/>
      <c r="G20" s="193"/>
      <c r="H20" s="74"/>
      <c r="I20" s="79"/>
      <c r="J20" s="74"/>
      <c r="K20" s="74"/>
      <c r="L20" s="74"/>
      <c r="M20" s="74"/>
      <c r="N20" s="74"/>
      <c r="P20" s="74"/>
      <c r="Q20" s="47" t="s">
        <v>245</v>
      </c>
      <c r="R20" s="44"/>
      <c r="S20" s="9"/>
      <c r="T20" s="4"/>
      <c r="U20" s="344" t="s">
        <v>335</v>
      </c>
      <c r="V20" s="74"/>
      <c r="W20" s="74"/>
      <c r="Y20" s="279" t="s">
        <v>265</v>
      </c>
      <c r="Z20" s="280">
        <v>3</v>
      </c>
      <c r="AA20" s="280">
        <v>13</v>
      </c>
      <c r="AB20" s="280">
        <v>16</v>
      </c>
      <c r="AC20" s="280">
        <v>11</v>
      </c>
      <c r="AD20" s="280">
        <v>2</v>
      </c>
      <c r="AE20" s="351">
        <v>45</v>
      </c>
      <c r="AG20" s="278"/>
      <c r="AH20" s="313" t="s">
        <v>317</v>
      </c>
      <c r="AI20" s="339">
        <f>SUM(AI9:AI11)/12.666665</f>
        <v>17.131581201523844</v>
      </c>
      <c r="AJ20" s="274"/>
      <c r="AK20" s="339">
        <f>SUM(AK9:AK11)/24.766665</f>
        <v>32.01884468498282</v>
      </c>
      <c r="AL20" s="274"/>
      <c r="AM20" s="275">
        <f>SUM(AM9:AM11)/3.5</f>
        <v>73.14285714285714</v>
      </c>
      <c r="AR20" s="48"/>
      <c r="AS20" s="48"/>
      <c r="AT20" s="48"/>
      <c r="AU20" s="48"/>
    </row>
    <row r="21" spans="1:50" ht="15">
      <c r="A21" s="74"/>
      <c r="B21" s="74"/>
      <c r="C21" s="75"/>
      <c r="D21" s="75"/>
      <c r="E21" s="76"/>
      <c r="F21" s="75"/>
      <c r="G21" s="74"/>
      <c r="H21" s="74"/>
      <c r="I21" s="79"/>
      <c r="J21" s="74"/>
      <c r="K21" s="74"/>
      <c r="L21" s="74"/>
      <c r="M21" s="74"/>
      <c r="N21" s="74"/>
      <c r="O21" s="74"/>
      <c r="P21" s="74"/>
      <c r="Q21" s="5"/>
      <c r="R21" s="28" t="s">
        <v>320</v>
      </c>
      <c r="S21" s="10" t="s">
        <v>218</v>
      </c>
      <c r="T21" s="6" t="s">
        <v>219</v>
      </c>
      <c r="U21" s="344" t="s">
        <v>323</v>
      </c>
      <c r="W21" s="74"/>
      <c r="Y21" s="249" t="s">
        <v>314</v>
      </c>
      <c r="Z21" s="276">
        <v>3</v>
      </c>
      <c r="AA21" s="276">
        <v>7</v>
      </c>
      <c r="AB21" s="276">
        <v>11</v>
      </c>
      <c r="AC21" s="276">
        <v>6</v>
      </c>
      <c r="AD21" s="276">
        <v>1</v>
      </c>
      <c r="AE21" s="352">
        <v>28</v>
      </c>
      <c r="AG21" s="302"/>
      <c r="AH21" s="312" t="s">
        <v>318</v>
      </c>
      <c r="AI21" s="333">
        <f>SUM(AI16:AI18)/15.666665</f>
        <v>4.34042599366234</v>
      </c>
      <c r="AJ21" s="303"/>
      <c r="AK21" s="333">
        <f>SUM(AK16:AK18)/15.766665</f>
        <v>7.484144554349319</v>
      </c>
      <c r="AL21" s="303"/>
      <c r="AM21" s="308">
        <f>SUM(AM16:AM18)/3.5</f>
        <v>1.4285714285714286</v>
      </c>
      <c r="AQ21" s="290"/>
      <c r="AR21" s="74"/>
      <c r="AS21" s="74"/>
      <c r="AT21" s="74"/>
      <c r="AU21" s="74"/>
      <c r="AV21" s="74"/>
      <c r="AW21" s="355"/>
      <c r="AX21" s="74"/>
    </row>
    <row r="22" spans="2:39" ht="15">
      <c r="B22" s="75"/>
      <c r="C22" s="94" t="s">
        <v>230</v>
      </c>
      <c r="D22" s="30"/>
      <c r="E22" s="30"/>
      <c r="F22" s="95"/>
      <c r="G22" s="74"/>
      <c r="H22" s="74"/>
      <c r="I22" s="185"/>
      <c r="J22" s="186"/>
      <c r="K22" s="186"/>
      <c r="L22" s="187" t="s">
        <v>292</v>
      </c>
      <c r="M22" s="186"/>
      <c r="N22" s="186"/>
      <c r="O22" s="186"/>
      <c r="P22" s="74"/>
      <c r="Q22" s="45" t="s">
        <v>220</v>
      </c>
      <c r="R22" s="10">
        <v>61</v>
      </c>
      <c r="S22" s="10">
        <v>118</v>
      </c>
      <c r="T22" s="6">
        <v>5</v>
      </c>
      <c r="U22" s="74"/>
      <c r="V22" s="74"/>
      <c r="W22" s="74"/>
      <c r="AF22" s="1"/>
      <c r="AG22" s="7"/>
      <c r="AH22" s="314" t="s">
        <v>319</v>
      </c>
      <c r="AI22" s="340">
        <f>AI21/AI20</f>
        <v>0.2533581659862349</v>
      </c>
      <c r="AJ22" s="284"/>
      <c r="AK22" s="340">
        <f>AK21/AK20</f>
        <v>0.23374186757773505</v>
      </c>
      <c r="AL22" s="284"/>
      <c r="AM22" s="315">
        <f>AM21/AM20</f>
        <v>0.01953125</v>
      </c>
    </row>
    <row r="23" spans="2:39" ht="15">
      <c r="B23" s="77"/>
      <c r="C23" s="96"/>
      <c r="D23" s="42" t="s">
        <v>242</v>
      </c>
      <c r="E23" s="42" t="s">
        <v>243</v>
      </c>
      <c r="F23" s="14"/>
      <c r="G23" s="74"/>
      <c r="H23" s="74"/>
      <c r="I23" s="260"/>
      <c r="J23" s="261">
        <v>2009</v>
      </c>
      <c r="K23" s="261">
        <v>2010</v>
      </c>
      <c r="L23" s="261">
        <v>2011</v>
      </c>
      <c r="M23" s="261">
        <v>2012</v>
      </c>
      <c r="N23" s="261">
        <v>2013</v>
      </c>
      <c r="O23" s="262" t="s">
        <v>220</v>
      </c>
      <c r="P23" s="74"/>
      <c r="Q23" s="46" t="s">
        <v>221</v>
      </c>
      <c r="R23" s="213">
        <f>R22/15.666665</f>
        <v>3.8936174354912163</v>
      </c>
      <c r="S23" s="213">
        <f>S22/24.766665</f>
        <v>4.76446869209076</v>
      </c>
      <c r="T23" s="214">
        <f>T22/3.5</f>
        <v>1.4285714285714286</v>
      </c>
      <c r="U23" s="74"/>
      <c r="V23" s="74"/>
      <c r="W23" s="74"/>
      <c r="AE23" s="282"/>
      <c r="AF23" s="10"/>
      <c r="AI23" s="362"/>
      <c r="AK23" s="362"/>
      <c r="AM23" s="362"/>
    </row>
    <row r="24" spans="2:49" ht="15">
      <c r="B24" s="74"/>
      <c r="C24" s="41" t="s">
        <v>12</v>
      </c>
      <c r="D24" s="97">
        <f aca="true" t="shared" si="0" ref="D24:D35">D7/19.5</f>
        <v>0.2564102564102564</v>
      </c>
      <c r="E24" s="98">
        <f aca="true" t="shared" si="1" ref="E24:E35">F7/21</f>
        <v>0.047619047619047616</v>
      </c>
      <c r="F24" s="99" t="s">
        <v>224</v>
      </c>
      <c r="G24" s="74"/>
      <c r="H24" s="74"/>
      <c r="I24" s="263" t="s">
        <v>236</v>
      </c>
      <c r="J24" s="16">
        <v>49</v>
      </c>
      <c r="K24" s="16">
        <v>64</v>
      </c>
      <c r="L24" s="16">
        <v>84</v>
      </c>
      <c r="M24" s="16">
        <v>88</v>
      </c>
      <c r="N24" s="16">
        <v>3</v>
      </c>
      <c r="O24" s="264">
        <v>288</v>
      </c>
      <c r="P24" s="74"/>
      <c r="Q24" s="74"/>
      <c r="R24" s="74"/>
      <c r="S24" s="74"/>
      <c r="T24" s="74"/>
      <c r="U24" s="74"/>
      <c r="V24" s="74"/>
      <c r="W24" s="74"/>
      <c r="AB24" s="285" t="s">
        <v>324</v>
      </c>
      <c r="AC24" s="9"/>
      <c r="AD24" s="9"/>
      <c r="AE24" s="4"/>
      <c r="AG24" s="290" t="s">
        <v>327</v>
      </c>
      <c r="AH24" s="77"/>
      <c r="AI24" s="77"/>
      <c r="AJ24" s="78"/>
      <c r="AK24" s="78"/>
      <c r="AL24" s="78"/>
      <c r="AM24" s="292" t="s">
        <v>16</v>
      </c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2:49" ht="15">
      <c r="B25" s="74"/>
      <c r="C25" s="41" t="s">
        <v>10</v>
      </c>
      <c r="D25" s="97">
        <f t="shared" si="0"/>
        <v>0.358974358974359</v>
      </c>
      <c r="E25" s="98">
        <f t="shared" si="1"/>
        <v>0.14285714285714285</v>
      </c>
      <c r="F25" s="99" t="s">
        <v>224</v>
      </c>
      <c r="G25" s="74"/>
      <c r="H25" s="74"/>
      <c r="I25" s="263" t="s">
        <v>265</v>
      </c>
      <c r="J25" s="16">
        <v>35</v>
      </c>
      <c r="K25" s="16">
        <v>68</v>
      </c>
      <c r="L25" s="16">
        <v>89</v>
      </c>
      <c r="M25" s="16">
        <v>109</v>
      </c>
      <c r="N25" s="16">
        <v>9</v>
      </c>
      <c r="O25" s="264">
        <v>310</v>
      </c>
      <c r="P25" s="74"/>
      <c r="Q25" s="256" t="s">
        <v>313</v>
      </c>
      <c r="R25" s="9" t="s">
        <v>236</v>
      </c>
      <c r="S25" s="66" t="s">
        <v>265</v>
      </c>
      <c r="T25" s="67" t="s">
        <v>240</v>
      </c>
      <c r="U25" s="4" t="s">
        <v>241</v>
      </c>
      <c r="V25" s="74"/>
      <c r="W25" s="74"/>
      <c r="AB25" s="286"/>
      <c r="AC25" s="281" t="s">
        <v>320</v>
      </c>
      <c r="AD25" s="10" t="s">
        <v>218</v>
      </c>
      <c r="AE25" s="6" t="s">
        <v>219</v>
      </c>
      <c r="AG25" s="48"/>
      <c r="AH25" s="48"/>
      <c r="AI25" s="48"/>
      <c r="AJ25" s="48"/>
      <c r="AK25" s="48"/>
      <c r="AL25" s="48"/>
      <c r="AM25" s="48"/>
      <c r="AN25" s="48"/>
      <c r="AP25" t="s">
        <v>222</v>
      </c>
      <c r="AQ25" s="54" t="s">
        <v>328</v>
      </c>
      <c r="AR25" s="54" t="s">
        <v>329</v>
      </c>
      <c r="AT25" s="48"/>
      <c r="AU25" s="48"/>
      <c r="AV25" s="48"/>
      <c r="AW25" s="48"/>
    </row>
    <row r="26" spans="2:49" ht="15">
      <c r="B26" s="74"/>
      <c r="C26" s="41" t="s">
        <v>9</v>
      </c>
      <c r="D26" s="97">
        <f t="shared" si="0"/>
        <v>0.41025641025641024</v>
      </c>
      <c r="E26" s="98">
        <f t="shared" si="1"/>
        <v>0.6190476190476191</v>
      </c>
      <c r="F26" s="99" t="s">
        <v>223</v>
      </c>
      <c r="G26" s="74"/>
      <c r="H26" s="74"/>
      <c r="I26" s="263" t="s">
        <v>240</v>
      </c>
      <c r="J26" s="16">
        <v>203</v>
      </c>
      <c r="K26" s="16">
        <v>216</v>
      </c>
      <c r="L26" s="16">
        <v>113</v>
      </c>
      <c r="M26" s="16">
        <v>238</v>
      </c>
      <c r="N26" s="16">
        <v>33</v>
      </c>
      <c r="O26" s="264">
        <v>803</v>
      </c>
      <c r="P26" s="74"/>
      <c r="Q26" s="257" t="s">
        <v>238</v>
      </c>
      <c r="R26" s="10">
        <v>50</v>
      </c>
      <c r="S26" s="24">
        <v>22</v>
      </c>
      <c r="T26" s="39">
        <v>11</v>
      </c>
      <c r="U26" s="6">
        <v>6</v>
      </c>
      <c r="V26" s="74"/>
      <c r="W26" s="74"/>
      <c r="AB26" s="287" t="s">
        <v>236</v>
      </c>
      <c r="AC26" s="53">
        <f>AI16/AI9</f>
        <v>0.5054945054945055</v>
      </c>
      <c r="AD26" s="53">
        <f>AK16/AK9</f>
        <v>0.49645390070921985</v>
      </c>
      <c r="AE26" s="283">
        <f>AM16/AM9</f>
        <v>0.022222222222222223</v>
      </c>
      <c r="AF26" s="259"/>
      <c r="AG26" s="48"/>
      <c r="AH26" s="48"/>
      <c r="AI26" s="48"/>
      <c r="AJ26" s="48"/>
      <c r="AK26" s="48"/>
      <c r="AL26" s="48"/>
      <c r="AM26" s="48"/>
      <c r="AN26" s="48"/>
      <c r="AO26" s="41" t="s">
        <v>12</v>
      </c>
      <c r="AP26">
        <v>6</v>
      </c>
      <c r="AQ26" s="132">
        <v>3</v>
      </c>
      <c r="AR26" s="133">
        <v>3</v>
      </c>
      <c r="AT26" s="48"/>
      <c r="AU26" s="48"/>
      <c r="AV26" s="48"/>
      <c r="AW26" s="48"/>
    </row>
    <row r="27" spans="2:49" ht="15">
      <c r="B27" s="74"/>
      <c r="C27" s="41" t="s">
        <v>14</v>
      </c>
      <c r="D27" s="97">
        <f t="shared" si="0"/>
        <v>0.05128205128205128</v>
      </c>
      <c r="E27" s="98">
        <f t="shared" si="1"/>
        <v>0.09523809523809523</v>
      </c>
      <c r="F27" s="99" t="s">
        <v>223</v>
      </c>
      <c r="G27" s="74"/>
      <c r="H27" s="74"/>
      <c r="I27" s="263" t="s">
        <v>237</v>
      </c>
      <c r="J27" s="16">
        <v>0</v>
      </c>
      <c r="K27" s="16">
        <v>0</v>
      </c>
      <c r="L27" s="16">
        <v>2</v>
      </c>
      <c r="M27" s="16">
        <v>4</v>
      </c>
      <c r="N27" s="16">
        <v>0</v>
      </c>
      <c r="O27" s="264">
        <v>6</v>
      </c>
      <c r="P27" s="74"/>
      <c r="Q27" s="258" t="s">
        <v>239</v>
      </c>
      <c r="R27" s="11">
        <v>63</v>
      </c>
      <c r="S27" s="68">
        <v>24</v>
      </c>
      <c r="T27" s="69">
        <v>17</v>
      </c>
      <c r="U27" s="8">
        <v>0</v>
      </c>
      <c r="V27" s="74"/>
      <c r="W27" s="74"/>
      <c r="AB27" s="286" t="s">
        <v>265</v>
      </c>
      <c r="AC27" s="53">
        <f>AI17/AI10</f>
        <v>0.5555555555555556</v>
      </c>
      <c r="AD27" s="53">
        <f>AK17/AK10</f>
        <v>0.16666666666666666</v>
      </c>
      <c r="AE27" s="283">
        <f>AM17/AM10</f>
        <v>0.03389830508474576</v>
      </c>
      <c r="AF27" s="16"/>
      <c r="AG27" s="48"/>
      <c r="AH27" s="48"/>
      <c r="AI27" s="48"/>
      <c r="AJ27" s="48"/>
      <c r="AK27" s="48"/>
      <c r="AL27" s="48"/>
      <c r="AM27" s="48"/>
      <c r="AN27" s="48"/>
      <c r="AO27" s="41" t="s">
        <v>10</v>
      </c>
      <c r="AP27">
        <v>10</v>
      </c>
      <c r="AQ27" s="136">
        <v>7</v>
      </c>
      <c r="AR27" s="137">
        <v>4</v>
      </c>
      <c r="AT27" s="48"/>
      <c r="AU27" s="48"/>
      <c r="AV27" s="48"/>
      <c r="AW27" s="48"/>
    </row>
    <row r="28" spans="2:49" ht="15">
      <c r="B28" s="77"/>
      <c r="C28" s="41" t="s">
        <v>1</v>
      </c>
      <c r="D28" s="97">
        <f t="shared" si="0"/>
        <v>1.7435897435897436</v>
      </c>
      <c r="E28" s="98">
        <f t="shared" si="1"/>
        <v>0.8571428571428571</v>
      </c>
      <c r="F28" s="99" t="s">
        <v>224</v>
      </c>
      <c r="G28" s="74"/>
      <c r="H28" s="74"/>
      <c r="I28" s="265" t="s">
        <v>15</v>
      </c>
      <c r="J28" s="266">
        <v>287</v>
      </c>
      <c r="K28" s="266">
        <v>348</v>
      </c>
      <c r="L28" s="266">
        <v>204</v>
      </c>
      <c r="M28" s="266">
        <v>351</v>
      </c>
      <c r="N28" s="266">
        <v>42</v>
      </c>
      <c r="O28" s="267">
        <v>1119</v>
      </c>
      <c r="P28" s="74"/>
      <c r="Q28" s="358" t="s">
        <v>261</v>
      </c>
      <c r="R28" s="74"/>
      <c r="S28" s="74"/>
      <c r="T28" s="78"/>
      <c r="U28" s="78"/>
      <c r="V28" s="74"/>
      <c r="W28" s="74"/>
      <c r="AB28" s="286" t="s">
        <v>240</v>
      </c>
      <c r="AC28" s="53">
        <f>AI18/AI11</f>
        <v>0.0707070707070707</v>
      </c>
      <c r="AD28" s="53">
        <f>AK18/AK11</f>
        <v>0.04132231404958678</v>
      </c>
      <c r="AE28" s="283">
        <f>AM18/AM11</f>
        <v>0.013157894736842105</v>
      </c>
      <c r="AF28" s="16"/>
      <c r="AG28" s="48"/>
      <c r="AH28" s="48"/>
      <c r="AI28" s="48"/>
      <c r="AJ28" s="48"/>
      <c r="AK28" s="48"/>
      <c r="AL28" s="48"/>
      <c r="AM28" s="48"/>
      <c r="AN28" s="48"/>
      <c r="AO28" s="41" t="s">
        <v>9</v>
      </c>
      <c r="AP28">
        <v>21</v>
      </c>
      <c r="AQ28" s="136">
        <v>10</v>
      </c>
      <c r="AR28" s="137">
        <v>11</v>
      </c>
      <c r="AT28" s="48"/>
      <c r="AU28" s="48"/>
      <c r="AV28" s="48"/>
      <c r="AW28" s="48"/>
    </row>
    <row r="29" spans="2:49" ht="15">
      <c r="B29" s="74"/>
      <c r="C29" s="41" t="s">
        <v>5</v>
      </c>
      <c r="D29" s="97">
        <f t="shared" si="0"/>
        <v>0.5641025641025641</v>
      </c>
      <c r="E29" s="98">
        <f t="shared" si="1"/>
        <v>0.2857142857142857</v>
      </c>
      <c r="F29" s="99" t="s">
        <v>224</v>
      </c>
      <c r="G29" s="74"/>
      <c r="H29" s="74"/>
      <c r="I29" s="268" t="s">
        <v>312</v>
      </c>
      <c r="J29" s="261"/>
      <c r="K29" s="261"/>
      <c r="L29" s="261"/>
      <c r="M29" s="261"/>
      <c r="N29" s="261"/>
      <c r="O29" s="262"/>
      <c r="P29" s="184"/>
      <c r="Q29" s="75" t="s">
        <v>266</v>
      </c>
      <c r="R29" s="75"/>
      <c r="S29" s="74"/>
      <c r="T29" s="78"/>
      <c r="U29" s="78"/>
      <c r="V29" s="74"/>
      <c r="W29" s="74"/>
      <c r="AB29" s="7" t="s">
        <v>15</v>
      </c>
      <c r="AC29" s="288">
        <f>AI19/AI12</f>
        <v>0.31336405529953915</v>
      </c>
      <c r="AD29" s="288">
        <f>AK19/AK12</f>
        <v>0.14880201765447668</v>
      </c>
      <c r="AE29" s="289">
        <f>AM19/AM12</f>
        <v>0.01953125</v>
      </c>
      <c r="AF29" s="259"/>
      <c r="AG29" s="259"/>
      <c r="AH29" s="259"/>
      <c r="AI29" s="48"/>
      <c r="AJ29" s="48"/>
      <c r="AK29" s="48"/>
      <c r="AL29" s="48"/>
      <c r="AM29" s="48"/>
      <c r="AN29" s="48"/>
      <c r="AO29" s="41" t="s">
        <v>14</v>
      </c>
      <c r="AP29">
        <v>3</v>
      </c>
      <c r="AQ29" s="136">
        <v>3</v>
      </c>
      <c r="AR29" s="140" t="s">
        <v>285</v>
      </c>
      <c r="AT29" s="48"/>
      <c r="AU29" s="48"/>
      <c r="AV29" s="48"/>
      <c r="AW29" s="48"/>
    </row>
    <row r="30" spans="2:49" ht="15">
      <c r="B30" s="74"/>
      <c r="C30" s="41" t="s">
        <v>11</v>
      </c>
      <c r="D30" s="97">
        <f t="shared" si="0"/>
        <v>0.2564102564102564</v>
      </c>
      <c r="E30" s="98">
        <f t="shared" si="1"/>
        <v>0.047619047619047616</v>
      </c>
      <c r="F30" s="99" t="s">
        <v>224</v>
      </c>
      <c r="G30" s="74"/>
      <c r="H30" s="74"/>
      <c r="I30" s="263" t="s">
        <v>236</v>
      </c>
      <c r="J30" s="269">
        <v>0.31</v>
      </c>
      <c r="K30" s="269">
        <v>0.55</v>
      </c>
      <c r="L30" s="269">
        <v>0.42</v>
      </c>
      <c r="M30" s="269">
        <v>0.32</v>
      </c>
      <c r="N30" s="269">
        <v>0.33</v>
      </c>
      <c r="O30" s="270">
        <v>0.4</v>
      </c>
      <c r="P30" s="184"/>
      <c r="Q30" s="75" t="s">
        <v>264</v>
      </c>
      <c r="R30" s="75"/>
      <c r="S30" s="74"/>
      <c r="T30" s="78"/>
      <c r="U30" s="78"/>
      <c r="V30" s="74"/>
      <c r="W30" s="74"/>
      <c r="AA30" s="17"/>
      <c r="AB30" s="259" t="s">
        <v>325</v>
      </c>
      <c r="AE30" s="53"/>
      <c r="AF30" s="16"/>
      <c r="AG30" s="48"/>
      <c r="AH30" s="48"/>
      <c r="AI30" s="48"/>
      <c r="AJ30" s="48"/>
      <c r="AK30" s="48"/>
      <c r="AL30" s="48"/>
      <c r="AM30" s="48"/>
      <c r="AN30" s="48"/>
      <c r="AO30" s="41" t="s">
        <v>1</v>
      </c>
      <c r="AP30">
        <v>52</v>
      </c>
      <c r="AQ30" s="136">
        <v>39</v>
      </c>
      <c r="AR30" s="137">
        <v>13</v>
      </c>
      <c r="AT30" s="48"/>
      <c r="AU30" s="48"/>
      <c r="AV30" s="48"/>
      <c r="AW30" s="48"/>
    </row>
    <row r="31" spans="2:49" ht="15">
      <c r="B31" s="74"/>
      <c r="C31" s="41" t="s">
        <v>13</v>
      </c>
      <c r="D31" s="97">
        <f t="shared" si="0"/>
        <v>0.15384615384615385</v>
      </c>
      <c r="E31" s="98">
        <f t="shared" si="1"/>
        <v>0</v>
      </c>
      <c r="F31" s="99" t="s">
        <v>224</v>
      </c>
      <c r="G31" s="74"/>
      <c r="H31" s="74"/>
      <c r="I31" s="263" t="s">
        <v>265</v>
      </c>
      <c r="J31" s="269">
        <v>0.08571428571428572</v>
      </c>
      <c r="K31" s="269">
        <v>0.19117647058823528</v>
      </c>
      <c r="L31" s="269">
        <v>0.1797752808988764</v>
      </c>
      <c r="M31" s="269">
        <v>0.10091743119266056</v>
      </c>
      <c r="N31" s="269">
        <v>0.2222222222222222</v>
      </c>
      <c r="O31" s="270">
        <v>0.14516129032258066</v>
      </c>
      <c r="P31" s="184"/>
      <c r="Q31" s="81" t="s">
        <v>298</v>
      </c>
      <c r="R31" s="75"/>
      <c r="S31" s="74"/>
      <c r="T31" s="78"/>
      <c r="U31" s="78"/>
      <c r="V31" s="74"/>
      <c r="W31" s="74"/>
      <c r="AE31" s="16"/>
      <c r="AF31" s="16"/>
      <c r="AG31" s="48"/>
      <c r="AH31" s="48"/>
      <c r="AI31" s="48"/>
      <c r="AJ31" s="48"/>
      <c r="AK31" s="48"/>
      <c r="AL31" s="48"/>
      <c r="AM31" s="48"/>
      <c r="AN31" s="48"/>
      <c r="AO31" s="41" t="s">
        <v>5</v>
      </c>
      <c r="AP31">
        <v>17</v>
      </c>
      <c r="AQ31" s="136">
        <v>10</v>
      </c>
      <c r="AR31" s="137">
        <v>7</v>
      </c>
      <c r="AT31" s="48"/>
      <c r="AU31" s="48"/>
      <c r="AV31" s="48"/>
      <c r="AW31" s="48"/>
    </row>
    <row r="32" spans="2:49" ht="15">
      <c r="B32" s="74"/>
      <c r="C32" s="41" t="s">
        <v>7</v>
      </c>
      <c r="D32" s="97">
        <f t="shared" si="0"/>
        <v>0.5128205128205128</v>
      </c>
      <c r="E32" s="98">
        <f t="shared" si="1"/>
        <v>0.8095238095238095</v>
      </c>
      <c r="F32" s="99" t="s">
        <v>223</v>
      </c>
      <c r="G32" s="74"/>
      <c r="H32" s="74"/>
      <c r="I32" s="263" t="s">
        <v>240</v>
      </c>
      <c r="J32" s="269">
        <v>0.014778325123152709</v>
      </c>
      <c r="K32" s="269">
        <v>0.032407407407407406</v>
      </c>
      <c r="L32" s="269">
        <v>0.1</v>
      </c>
      <c r="M32" s="269">
        <v>0.025210084033613446</v>
      </c>
      <c r="N32" s="269">
        <v>0.030303030303030304</v>
      </c>
      <c r="O32" s="270">
        <v>0.03</v>
      </c>
      <c r="P32" s="184"/>
      <c r="Q32" s="81" t="s">
        <v>299</v>
      </c>
      <c r="R32" s="75"/>
      <c r="S32" s="74"/>
      <c r="T32" s="78"/>
      <c r="U32" s="78"/>
      <c r="V32" s="74"/>
      <c r="W32" s="74"/>
      <c r="AE32" s="1"/>
      <c r="AF32" s="259"/>
      <c r="AG32" s="48"/>
      <c r="AH32" s="48"/>
      <c r="AI32" s="48"/>
      <c r="AJ32" s="48"/>
      <c r="AK32" s="48"/>
      <c r="AL32" s="48"/>
      <c r="AM32" s="48"/>
      <c r="AN32" s="48"/>
      <c r="AO32" s="41" t="s">
        <v>11</v>
      </c>
      <c r="AP32">
        <v>6</v>
      </c>
      <c r="AQ32" s="136">
        <v>4</v>
      </c>
      <c r="AR32" s="137">
        <v>2</v>
      </c>
      <c r="AT32" s="48"/>
      <c r="AU32" s="48"/>
      <c r="AV32" s="48"/>
      <c r="AW32" s="48"/>
    </row>
    <row r="33" spans="2:49" ht="15">
      <c r="B33" s="74"/>
      <c r="C33" s="41" t="s">
        <v>3</v>
      </c>
      <c r="D33" s="97">
        <f t="shared" si="0"/>
        <v>1.0769230769230769</v>
      </c>
      <c r="E33" s="98">
        <f t="shared" si="1"/>
        <v>1.1904761904761905</v>
      </c>
      <c r="F33" s="99" t="s">
        <v>223</v>
      </c>
      <c r="G33" s="74"/>
      <c r="H33" s="74"/>
      <c r="I33" s="271" t="s">
        <v>237</v>
      </c>
      <c r="J33" s="269">
        <v>0</v>
      </c>
      <c r="K33" s="269">
        <v>0</v>
      </c>
      <c r="L33" s="269">
        <v>1</v>
      </c>
      <c r="M33" s="269">
        <v>1</v>
      </c>
      <c r="N33" s="269">
        <v>0</v>
      </c>
      <c r="O33" s="270">
        <v>1</v>
      </c>
      <c r="P33" s="74"/>
      <c r="Q33" s="75" t="s">
        <v>287</v>
      </c>
      <c r="R33" s="75"/>
      <c r="S33" s="74"/>
      <c r="T33" s="78"/>
      <c r="U33" s="78"/>
      <c r="V33" s="74"/>
      <c r="W33" s="74"/>
      <c r="AE33" s="259"/>
      <c r="AF33" s="16"/>
      <c r="AG33" s="48"/>
      <c r="AH33" s="48"/>
      <c r="AI33" s="48"/>
      <c r="AJ33" s="48"/>
      <c r="AK33" s="48"/>
      <c r="AL33" s="48"/>
      <c r="AM33" s="48"/>
      <c r="AN33" s="48"/>
      <c r="AO33" s="41" t="s">
        <v>13</v>
      </c>
      <c r="AP33">
        <v>3</v>
      </c>
      <c r="AQ33" s="136">
        <v>3</v>
      </c>
      <c r="AR33" s="140" t="s">
        <v>285</v>
      </c>
      <c r="AT33" s="48"/>
      <c r="AU33" s="48"/>
      <c r="AV33" s="48"/>
      <c r="AW33" s="48"/>
    </row>
    <row r="34" spans="2:49" ht="15">
      <c r="B34" s="74"/>
      <c r="C34" s="90" t="s">
        <v>117</v>
      </c>
      <c r="D34" s="100">
        <f t="shared" si="0"/>
        <v>0</v>
      </c>
      <c r="E34" s="101">
        <f t="shared" si="1"/>
        <v>0.09523809523809523</v>
      </c>
      <c r="F34" s="102" t="s">
        <v>223</v>
      </c>
      <c r="G34" s="74"/>
      <c r="H34" s="74"/>
      <c r="I34" s="265" t="s">
        <v>15</v>
      </c>
      <c r="J34" s="272">
        <v>0.07</v>
      </c>
      <c r="K34" s="272">
        <v>0.16</v>
      </c>
      <c r="L34" s="272">
        <v>0.22</v>
      </c>
      <c r="M34" s="272">
        <v>0.1</v>
      </c>
      <c r="N34" s="272">
        <v>0.09</v>
      </c>
      <c r="O34" s="273">
        <v>0.13</v>
      </c>
      <c r="P34" s="74"/>
      <c r="Q34" s="75" t="s">
        <v>291</v>
      </c>
      <c r="R34" s="75"/>
      <c r="S34" s="74"/>
      <c r="T34" s="78"/>
      <c r="U34" s="78"/>
      <c r="V34" s="74"/>
      <c r="W34" s="74"/>
      <c r="AE34" s="269"/>
      <c r="AF34" s="16"/>
      <c r="AG34" s="48"/>
      <c r="AH34" s="48"/>
      <c r="AI34" s="48"/>
      <c r="AJ34" s="48"/>
      <c r="AK34" s="48"/>
      <c r="AL34" s="48"/>
      <c r="AM34" s="48"/>
      <c r="AN34" s="48"/>
      <c r="AO34" s="41" t="s">
        <v>7</v>
      </c>
      <c r="AP34">
        <v>27</v>
      </c>
      <c r="AQ34" s="136">
        <v>23</v>
      </c>
      <c r="AR34" s="137">
        <v>4</v>
      </c>
      <c r="AT34" s="48"/>
      <c r="AU34" s="48"/>
      <c r="AV34" s="48"/>
      <c r="AW34" s="48"/>
    </row>
    <row r="35" spans="2:49" ht="15">
      <c r="B35" s="74"/>
      <c r="C35" s="103" t="s">
        <v>15</v>
      </c>
      <c r="D35" s="104">
        <f t="shared" si="0"/>
        <v>5.384615384615385</v>
      </c>
      <c r="E35" s="105">
        <f t="shared" si="1"/>
        <v>4.190476190476191</v>
      </c>
      <c r="F35" s="106" t="s">
        <v>224</v>
      </c>
      <c r="G35" s="74"/>
      <c r="H35" s="74"/>
      <c r="I35" s="79"/>
      <c r="J35" s="74"/>
      <c r="K35" s="74"/>
      <c r="L35" s="74"/>
      <c r="M35" s="74"/>
      <c r="N35" s="74"/>
      <c r="O35" s="74"/>
      <c r="Q35" s="74"/>
      <c r="R35" s="74"/>
      <c r="S35" s="74"/>
      <c r="T35" s="74"/>
      <c r="U35" s="74"/>
      <c r="V35" s="74"/>
      <c r="AE35" s="16"/>
      <c r="AF35" s="16"/>
      <c r="AG35" s="48"/>
      <c r="AH35" s="48"/>
      <c r="AI35" s="48"/>
      <c r="AJ35" s="48"/>
      <c r="AK35" s="48"/>
      <c r="AL35" s="48"/>
      <c r="AM35" s="48"/>
      <c r="AN35" s="48"/>
      <c r="AO35" s="41" t="s">
        <v>3</v>
      </c>
      <c r="AP35">
        <v>46</v>
      </c>
      <c r="AQ35" s="136">
        <v>23</v>
      </c>
      <c r="AR35" s="137">
        <v>19</v>
      </c>
      <c r="AT35" s="48"/>
      <c r="AU35" s="48"/>
      <c r="AV35" s="48"/>
      <c r="AW35" s="48"/>
    </row>
    <row r="36" spans="2:49" ht="15">
      <c r="B36" s="74"/>
      <c r="C36" s="74"/>
      <c r="D36" s="74"/>
      <c r="E36" s="74"/>
      <c r="F36" s="74"/>
      <c r="G36" s="74"/>
      <c r="H36" s="74"/>
      <c r="I36" s="79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W36" s="74"/>
      <c r="AE36" s="16"/>
      <c r="AF36" s="16"/>
      <c r="AG36" s="48"/>
      <c r="AH36" s="48"/>
      <c r="AI36" s="48"/>
      <c r="AJ36" s="48"/>
      <c r="AK36" s="48"/>
      <c r="AL36" s="48"/>
      <c r="AM36" s="48"/>
      <c r="AN36" s="48"/>
      <c r="AO36" s="41" t="s">
        <v>117</v>
      </c>
      <c r="AP36">
        <v>2</v>
      </c>
      <c r="AQ36" s="148">
        <v>1</v>
      </c>
      <c r="AR36" s="149">
        <v>1</v>
      </c>
      <c r="AT36" s="48"/>
      <c r="AU36" s="48"/>
      <c r="AV36" s="48"/>
      <c r="AW36" s="48"/>
    </row>
    <row r="37" spans="2:49" ht="15.75">
      <c r="B37" s="74"/>
      <c r="C37" s="74"/>
      <c r="D37" s="74"/>
      <c r="E37" s="74"/>
      <c r="F37" s="74"/>
      <c r="G37" s="74"/>
      <c r="H37" s="74"/>
      <c r="I37" s="79"/>
      <c r="J37" s="74"/>
      <c r="K37" s="74"/>
      <c r="L37" s="74"/>
      <c r="M37" s="74"/>
      <c r="N37" s="74"/>
      <c r="O37" s="74"/>
      <c r="Q37" s="341" t="s">
        <v>322</v>
      </c>
      <c r="R37" s="74"/>
      <c r="S37" s="74"/>
      <c r="T37" s="74"/>
      <c r="U37" s="74"/>
      <c r="V37" s="74"/>
      <c r="W37" s="74"/>
      <c r="AE37" s="16"/>
      <c r="AF37" s="16"/>
      <c r="AG37" s="48"/>
      <c r="AH37" s="48"/>
      <c r="AI37" s="48"/>
      <c r="AJ37" s="48"/>
      <c r="AK37" s="48"/>
      <c r="AL37" s="48"/>
      <c r="AM37" s="48"/>
      <c r="AN37" s="48"/>
      <c r="AO37" s="41" t="s">
        <v>331</v>
      </c>
      <c r="AP37">
        <v>96.5</v>
      </c>
      <c r="AQ37" s="354">
        <v>63</v>
      </c>
      <c r="AR37" s="85">
        <v>32</v>
      </c>
      <c r="AT37" s="48"/>
      <c r="AU37" s="48"/>
      <c r="AV37" s="48"/>
      <c r="AW37" s="48"/>
    </row>
    <row r="38" spans="1:49" ht="15">
      <c r="A38" s="194"/>
      <c r="B38" s="74"/>
      <c r="C38" s="74"/>
      <c r="D38" s="74"/>
      <c r="E38" s="74"/>
      <c r="F38" s="74"/>
      <c r="G38" s="74"/>
      <c r="H38" s="74"/>
      <c r="I38" s="79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194"/>
      <c r="AE38" s="16"/>
      <c r="AF38" s="16"/>
      <c r="AG38" s="48"/>
      <c r="AH38" s="48"/>
      <c r="AI38" s="48"/>
      <c r="AJ38" s="48"/>
      <c r="AK38" s="48"/>
      <c r="AL38" s="48"/>
      <c r="AM38" s="48"/>
      <c r="AN38" s="48"/>
      <c r="AT38" s="48"/>
      <c r="AU38" s="48"/>
      <c r="AV38" s="48"/>
      <c r="AW38" s="48"/>
    </row>
    <row r="39" spans="2:49" ht="15">
      <c r="B39" s="74"/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4"/>
      <c r="P39" s="74"/>
      <c r="Q39" s="74"/>
      <c r="R39" s="74"/>
      <c r="S39" s="74"/>
      <c r="T39" s="74"/>
      <c r="U39" s="74"/>
      <c r="V39" s="74"/>
      <c r="W39" s="74"/>
      <c r="AE39" s="16"/>
      <c r="AF39" s="16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</row>
    <row r="40" spans="8:49" ht="15">
      <c r="H40" s="10"/>
      <c r="I40" s="10"/>
      <c r="J40" s="1"/>
      <c r="K40" s="1"/>
      <c r="L40" s="1"/>
      <c r="M40" s="1"/>
      <c r="AE40" s="16"/>
      <c r="AF40" s="16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</row>
    <row r="41" spans="8:49" ht="15">
      <c r="H41" s="10"/>
      <c r="I41" s="10"/>
      <c r="J41" s="1"/>
      <c r="K41" s="1"/>
      <c r="L41" s="1"/>
      <c r="M41" s="1"/>
      <c r="AC41" s="77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</row>
    <row r="42" spans="8:49" ht="15">
      <c r="H42" s="10"/>
      <c r="I42" s="10"/>
      <c r="J42" s="1"/>
      <c r="K42" s="1"/>
      <c r="L42" s="1"/>
      <c r="M42" s="1"/>
      <c r="AC42" s="16"/>
      <c r="AE42" s="16"/>
      <c r="AF42" s="16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</row>
    <row r="43" spans="8:49" ht="15">
      <c r="H43" s="1"/>
      <c r="I43" s="1"/>
      <c r="J43" s="1"/>
      <c r="K43" s="1"/>
      <c r="L43" s="1"/>
      <c r="M43" s="1"/>
      <c r="AC43" s="16"/>
      <c r="AE43" s="16"/>
      <c r="AF43" s="16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</row>
    <row r="44" spans="8:49" ht="15">
      <c r="H44" s="1"/>
      <c r="I44" s="1"/>
      <c r="J44" s="1"/>
      <c r="K44" s="1"/>
      <c r="L44" s="1"/>
      <c r="M44" s="1"/>
      <c r="AC44" s="16"/>
      <c r="AE44" s="16"/>
      <c r="AF44" s="16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</row>
    <row r="45" spans="8:49" ht="15">
      <c r="H45" s="1"/>
      <c r="I45" s="1"/>
      <c r="J45" s="1"/>
      <c r="K45" s="1"/>
      <c r="L45" s="1"/>
      <c r="M45" s="1"/>
      <c r="AC45" s="16"/>
      <c r="AE45" s="16"/>
      <c r="AF45" s="77"/>
      <c r="AG45" s="78"/>
      <c r="AH45" s="78"/>
      <c r="AI45" s="7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</row>
    <row r="46" spans="8:49" ht="15">
      <c r="H46" s="1"/>
      <c r="I46" s="1"/>
      <c r="J46" s="1"/>
      <c r="K46" s="1"/>
      <c r="L46" s="1"/>
      <c r="M46" s="1"/>
      <c r="AC46" s="16"/>
      <c r="AD46" s="16"/>
      <c r="AE46" s="16"/>
      <c r="AF46" s="16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</row>
    <row r="47" spans="8:49" ht="15">
      <c r="H47" s="1"/>
      <c r="I47" s="1"/>
      <c r="J47" s="1"/>
      <c r="K47" s="1"/>
      <c r="L47" s="1"/>
      <c r="M47" s="1"/>
      <c r="Y47" s="48"/>
      <c r="Z47" s="48"/>
      <c r="AA47" s="48"/>
      <c r="AB47" s="48"/>
      <c r="AC47" s="16"/>
      <c r="AD47" s="16"/>
      <c r="AE47" s="16"/>
      <c r="AF47" s="16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</row>
    <row r="48" spans="3:49" ht="15">
      <c r="C48" s="1"/>
      <c r="D48" s="1"/>
      <c r="E48" s="34"/>
      <c r="F48" s="1"/>
      <c r="G48" s="1"/>
      <c r="H48" s="1"/>
      <c r="I48" s="1"/>
      <c r="J48" s="1"/>
      <c r="K48" s="1"/>
      <c r="L48" s="1"/>
      <c r="M48" s="1"/>
      <c r="Y48" s="48"/>
      <c r="Z48" s="48"/>
      <c r="AA48" s="48"/>
      <c r="AB48" s="48"/>
      <c r="AC48" s="16"/>
      <c r="AD48" s="16"/>
      <c r="AE48" s="16"/>
      <c r="AF48" s="16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</row>
    <row r="49" spans="2:49" ht="15">
      <c r="B49" s="1"/>
      <c r="C49" s="1"/>
      <c r="D49" s="1"/>
      <c r="E49" s="34"/>
      <c r="F49" s="1"/>
      <c r="G49" s="1"/>
      <c r="H49" s="1"/>
      <c r="I49" s="1"/>
      <c r="J49" s="1"/>
      <c r="K49" s="1"/>
      <c r="L49" s="1"/>
      <c r="Y49" s="48"/>
      <c r="AA49" s="48"/>
      <c r="AB49" s="48"/>
      <c r="AC49" s="16"/>
      <c r="AD49" s="16"/>
      <c r="AE49" s="16"/>
      <c r="AF49" s="16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</row>
    <row r="50" spans="2:49" ht="15">
      <c r="B50" s="1"/>
      <c r="C50" s="1"/>
      <c r="D50" s="1"/>
      <c r="E50" s="34"/>
      <c r="F50" s="1"/>
      <c r="G50" s="1"/>
      <c r="H50" s="1"/>
      <c r="I50" s="1"/>
      <c r="J50" s="1"/>
      <c r="K50" s="1"/>
      <c r="L50" s="1"/>
      <c r="Y50" s="48"/>
      <c r="AA50" s="48"/>
      <c r="AB50" s="48"/>
      <c r="AC50" s="16"/>
      <c r="AD50" s="16"/>
      <c r="AE50" s="16"/>
      <c r="AF50" s="16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2:49" ht="15">
      <c r="B51" s="1"/>
      <c r="C51" s="1"/>
      <c r="D51" s="1"/>
      <c r="E51" s="34"/>
      <c r="F51" s="1"/>
      <c r="G51" s="1"/>
      <c r="H51" s="1"/>
      <c r="I51" s="1"/>
      <c r="J51" s="1"/>
      <c r="K51" s="1"/>
      <c r="L51" s="1"/>
      <c r="Y51" s="48"/>
      <c r="Z51" s="48"/>
      <c r="AA51" s="48"/>
      <c r="AB51" s="48"/>
      <c r="AC51" s="16"/>
      <c r="AD51" s="16"/>
      <c r="AE51" s="16"/>
      <c r="AF51" s="16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</row>
    <row r="52" spans="2:49" ht="15">
      <c r="B52" s="1"/>
      <c r="H52" s="1"/>
      <c r="I52" s="1"/>
      <c r="J52" s="1"/>
      <c r="K52" s="1"/>
      <c r="L52" s="1"/>
      <c r="Y52" s="48"/>
      <c r="Z52" s="48"/>
      <c r="AA52" s="48"/>
      <c r="AB52" s="48"/>
      <c r="AC52" s="16"/>
      <c r="AD52" s="16"/>
      <c r="AE52" s="16"/>
      <c r="AF52" s="16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</row>
    <row r="53" spans="2:49" ht="15">
      <c r="B53" s="1"/>
      <c r="C53" s="1"/>
      <c r="D53" s="1"/>
      <c r="E53" s="34"/>
      <c r="F53" s="1"/>
      <c r="G53" s="1"/>
      <c r="H53" s="1"/>
      <c r="I53" s="1"/>
      <c r="J53" s="1"/>
      <c r="K53" s="1"/>
      <c r="L53" s="1"/>
      <c r="Z53" s="48"/>
      <c r="AA53" s="48"/>
      <c r="AB53" s="48"/>
      <c r="AC53" s="16"/>
      <c r="AD53" s="16"/>
      <c r="AE53" s="16"/>
      <c r="AF53" s="16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2:49" ht="15">
      <c r="B54" s="1"/>
      <c r="C54" s="1"/>
      <c r="D54" s="1"/>
      <c r="E54" s="34"/>
      <c r="F54" s="1"/>
      <c r="G54" s="1"/>
      <c r="H54" s="1"/>
      <c r="I54" s="1"/>
      <c r="J54" s="1"/>
      <c r="K54" s="1"/>
      <c r="L54" s="1"/>
      <c r="Y54" s="48"/>
      <c r="Z54" s="48"/>
      <c r="AA54" s="48"/>
      <c r="AB54" s="48"/>
      <c r="AC54" s="16"/>
      <c r="AD54" s="16"/>
      <c r="AE54" s="16"/>
      <c r="AF54" s="16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2:49" ht="15">
      <c r="B55" s="1"/>
      <c r="C55" s="1"/>
      <c r="D55" s="1"/>
      <c r="E55" s="34"/>
      <c r="F55" s="1"/>
      <c r="G55" s="1"/>
      <c r="H55" s="1"/>
      <c r="I55" s="1"/>
      <c r="J55" s="1"/>
      <c r="K55" s="1"/>
      <c r="L55" s="1"/>
      <c r="Z55" s="48"/>
      <c r="AA55" s="48"/>
      <c r="AB55" s="48"/>
      <c r="AC55" s="16"/>
      <c r="AD55" s="16"/>
      <c r="AE55" s="16"/>
      <c r="AF55" s="16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  <row r="56" spans="6:49" ht="15">
      <c r="F56" s="1"/>
      <c r="G56" s="1"/>
      <c r="H56" s="1"/>
      <c r="I56" s="34"/>
      <c r="J56" s="1"/>
      <c r="K56" s="1"/>
      <c r="L56" s="1"/>
      <c r="M56" s="1"/>
      <c r="N56" s="1"/>
      <c r="O56" s="1"/>
      <c r="P56" s="1"/>
      <c r="Y56" s="48"/>
      <c r="Z56" s="48"/>
      <c r="AA56" s="48"/>
      <c r="AB56" s="48"/>
      <c r="AC56" s="16"/>
      <c r="AD56" s="16"/>
      <c r="AE56" s="16"/>
      <c r="AF56" s="16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</row>
    <row r="57" spans="6:49" ht="15">
      <c r="F57" s="1"/>
      <c r="G57" s="1"/>
      <c r="H57" s="1"/>
      <c r="I57" s="34"/>
      <c r="J57" s="1"/>
      <c r="K57" s="1"/>
      <c r="L57" s="1"/>
      <c r="M57" s="1"/>
      <c r="N57" s="1"/>
      <c r="O57" s="1"/>
      <c r="P57" s="1"/>
      <c r="Y57" s="48"/>
      <c r="Z57" s="48"/>
      <c r="AA57" s="48"/>
      <c r="AB57" s="48"/>
      <c r="AC57" s="16"/>
      <c r="AD57" s="16"/>
      <c r="AE57" s="16"/>
      <c r="AF57" s="16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</row>
    <row r="58" spans="6:49" ht="15">
      <c r="F58" s="1"/>
      <c r="G58" s="1"/>
      <c r="H58" s="1"/>
      <c r="I58" s="34"/>
      <c r="J58" s="1"/>
      <c r="K58" s="1"/>
      <c r="L58" s="1"/>
      <c r="M58" s="1"/>
      <c r="N58" s="1"/>
      <c r="O58" s="1"/>
      <c r="P58" s="1"/>
      <c r="Y58" s="48"/>
      <c r="Z58" s="48"/>
      <c r="AA58" s="48"/>
      <c r="AB58" s="48"/>
      <c r="AC58" s="16"/>
      <c r="AD58" s="16"/>
      <c r="AE58" s="16"/>
      <c r="AF58" s="16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</row>
    <row r="59" spans="6:49" ht="15">
      <c r="F59" s="1"/>
      <c r="G59" s="1"/>
      <c r="H59" s="1"/>
      <c r="I59" s="34"/>
      <c r="J59" s="1"/>
      <c r="K59" s="1"/>
      <c r="L59" s="1"/>
      <c r="M59" s="1"/>
      <c r="N59" s="1"/>
      <c r="O59" s="1"/>
      <c r="P59" s="1"/>
      <c r="Y59" s="48"/>
      <c r="Z59" s="48"/>
      <c r="AA59" s="48"/>
      <c r="AB59" s="48"/>
      <c r="AC59" s="16"/>
      <c r="AD59" s="16"/>
      <c r="AE59" s="16"/>
      <c r="AF59" s="16"/>
      <c r="AG59" s="48"/>
      <c r="AH59" s="48"/>
      <c r="AI59" s="48"/>
      <c r="AJ59" s="29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</row>
    <row r="60" spans="6:49" ht="15">
      <c r="F60" s="1"/>
      <c r="G60" s="1"/>
      <c r="H60" s="1"/>
      <c r="I60" s="34"/>
      <c r="J60" s="1"/>
      <c r="K60" s="1"/>
      <c r="L60" s="1"/>
      <c r="M60" s="1"/>
      <c r="N60" s="1"/>
      <c r="O60" s="1"/>
      <c r="P60" s="1"/>
      <c r="AF60" s="16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</row>
    <row r="61" spans="6:49" ht="15">
      <c r="F61" s="1"/>
      <c r="G61" s="1"/>
      <c r="H61" s="1"/>
      <c r="I61" s="34"/>
      <c r="J61" s="1"/>
      <c r="K61" s="1"/>
      <c r="L61" s="1"/>
      <c r="M61" s="1"/>
      <c r="N61" s="1"/>
      <c r="O61" s="1"/>
      <c r="P61" s="1"/>
      <c r="AF61" s="16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</row>
    <row r="62" spans="6:49" ht="15">
      <c r="F62" s="1"/>
      <c r="G62" s="1"/>
      <c r="H62" s="1"/>
      <c r="I62" s="34"/>
      <c r="J62" s="1"/>
      <c r="K62" s="1"/>
      <c r="L62" s="1"/>
      <c r="M62" s="1"/>
      <c r="N62" s="1"/>
      <c r="O62" s="1"/>
      <c r="P62" s="1"/>
      <c r="AF62" s="16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</row>
    <row r="63" spans="6:49" ht="15">
      <c r="F63" s="1"/>
      <c r="G63" s="1"/>
      <c r="H63" s="1"/>
      <c r="I63" s="34"/>
      <c r="J63" s="1"/>
      <c r="K63" s="1"/>
      <c r="L63" s="1"/>
      <c r="M63" s="1"/>
      <c r="N63" s="1"/>
      <c r="O63" s="1"/>
      <c r="P63" s="1"/>
      <c r="AF63" s="16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</row>
    <row r="64" spans="6:49" ht="15">
      <c r="F64" s="1"/>
      <c r="G64" s="1"/>
      <c r="H64" s="1"/>
      <c r="I64" s="34"/>
      <c r="J64" s="1"/>
      <c r="K64" s="1"/>
      <c r="L64" s="1"/>
      <c r="M64" s="1"/>
      <c r="N64" s="1"/>
      <c r="O64" s="1"/>
      <c r="P64" s="1"/>
      <c r="Z64" s="48"/>
      <c r="AA64" s="48"/>
      <c r="AB64" s="48"/>
      <c r="AC64" s="16"/>
      <c r="AD64" s="16"/>
      <c r="AE64" s="16"/>
      <c r="AF64" s="16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</row>
    <row r="65" spans="6:49" ht="15">
      <c r="F65" s="1"/>
      <c r="G65" s="1"/>
      <c r="H65" s="1"/>
      <c r="I65" s="34"/>
      <c r="J65" s="1"/>
      <c r="K65" s="1"/>
      <c r="L65" s="1"/>
      <c r="M65" s="1"/>
      <c r="N65" s="1"/>
      <c r="O65" s="1"/>
      <c r="P65" s="1"/>
      <c r="Y65" s="48"/>
      <c r="Z65" s="48"/>
      <c r="AA65" s="48"/>
      <c r="AB65" s="48"/>
      <c r="AC65" s="16"/>
      <c r="AD65" s="16"/>
      <c r="AE65" s="16"/>
      <c r="AF65" s="16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</row>
    <row r="66" spans="6:49" ht="15">
      <c r="F66" s="1"/>
      <c r="G66" s="1"/>
      <c r="H66" s="1"/>
      <c r="I66" s="34"/>
      <c r="J66" s="1"/>
      <c r="K66" s="1"/>
      <c r="L66" s="1"/>
      <c r="M66" s="1"/>
      <c r="N66" s="1"/>
      <c r="O66" s="1"/>
      <c r="P66" s="1"/>
      <c r="Z66" s="48"/>
      <c r="AA66" s="48"/>
      <c r="AB66" s="48"/>
      <c r="AC66" s="16"/>
      <c r="AD66" s="16"/>
      <c r="AE66" s="16"/>
      <c r="AF66" s="16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</row>
    <row r="67" spans="6:49" ht="15">
      <c r="F67" s="1"/>
      <c r="G67" s="1"/>
      <c r="H67" s="1"/>
      <c r="I67" s="34"/>
      <c r="J67" s="1"/>
      <c r="K67" s="1"/>
      <c r="L67" s="1"/>
      <c r="M67" s="1"/>
      <c r="N67" s="1"/>
      <c r="O67" s="1"/>
      <c r="P67" s="1"/>
      <c r="Y67" s="48"/>
      <c r="Z67" s="48"/>
      <c r="AA67" s="48"/>
      <c r="AB67" s="48"/>
      <c r="AC67" s="16"/>
      <c r="AD67" s="16"/>
      <c r="AE67" s="16"/>
      <c r="AF67" s="16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</row>
    <row r="68" spans="6:49" ht="15">
      <c r="F68" s="1"/>
      <c r="G68" s="1"/>
      <c r="H68" s="1"/>
      <c r="I68" s="34"/>
      <c r="J68" s="1"/>
      <c r="K68" s="1"/>
      <c r="L68" s="1"/>
      <c r="M68" s="1"/>
      <c r="N68" s="1"/>
      <c r="O68" s="1"/>
      <c r="P68" s="1"/>
      <c r="Y68" s="48"/>
      <c r="Z68" s="48"/>
      <c r="AA68" s="48"/>
      <c r="AB68" s="48"/>
      <c r="AC68" s="16"/>
      <c r="AD68" s="16"/>
      <c r="AE68" s="16"/>
      <c r="AF68" s="16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</row>
    <row r="69" spans="6:49" ht="15">
      <c r="F69" s="1"/>
      <c r="G69" s="1"/>
      <c r="H69" s="1"/>
      <c r="I69" s="34"/>
      <c r="J69" s="1"/>
      <c r="K69" s="1"/>
      <c r="L69" s="1"/>
      <c r="M69" s="1"/>
      <c r="N69" s="1"/>
      <c r="O69" s="1"/>
      <c r="P69" s="1"/>
      <c r="Y69" s="48"/>
      <c r="Z69" s="48"/>
      <c r="AA69" s="48"/>
      <c r="AB69" s="48"/>
      <c r="AC69" s="16"/>
      <c r="AD69" s="16"/>
      <c r="AE69" s="16"/>
      <c r="AF69" s="16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</row>
    <row r="70" spans="6:49" ht="15">
      <c r="F70" s="1"/>
      <c r="G70" s="1"/>
      <c r="H70" s="1"/>
      <c r="I70" s="34"/>
      <c r="J70" s="1"/>
      <c r="K70" s="1"/>
      <c r="L70" s="1"/>
      <c r="M70" s="1"/>
      <c r="N70" s="1"/>
      <c r="O70" s="1"/>
      <c r="P70" s="1"/>
      <c r="Y70" s="48"/>
      <c r="Z70" s="48"/>
      <c r="AA70" s="48"/>
      <c r="AB70" s="48"/>
      <c r="AC70" s="16"/>
      <c r="AD70" s="16"/>
      <c r="AE70" s="16"/>
      <c r="AF70" s="16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</row>
    <row r="71" spans="6:49" ht="15">
      <c r="F71" s="1"/>
      <c r="G71" s="1"/>
      <c r="H71" s="1"/>
      <c r="I71" s="34"/>
      <c r="J71" s="1"/>
      <c r="K71" s="1"/>
      <c r="L71" s="1"/>
      <c r="M71" s="1"/>
      <c r="N71" s="1"/>
      <c r="O71" s="1"/>
      <c r="P71" s="1"/>
      <c r="Y71" s="48"/>
      <c r="Z71" s="48"/>
      <c r="AA71" s="48"/>
      <c r="AB71" s="48"/>
      <c r="AC71" s="16"/>
      <c r="AD71" s="16"/>
      <c r="AE71" s="16"/>
      <c r="AF71" s="16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</row>
    <row r="72" spans="6:49" ht="15">
      <c r="F72" s="1"/>
      <c r="G72" s="1"/>
      <c r="H72" s="1"/>
      <c r="I72" s="34"/>
      <c r="J72" s="1"/>
      <c r="K72" s="1"/>
      <c r="L72" s="1"/>
      <c r="M72" s="1"/>
      <c r="N72" s="1"/>
      <c r="O72" s="1"/>
      <c r="P72" s="1"/>
      <c r="Y72" s="48"/>
      <c r="Z72" s="48"/>
      <c r="AA72" s="48"/>
      <c r="AB72" s="48"/>
      <c r="AC72" s="16"/>
      <c r="AD72" s="16"/>
      <c r="AE72" s="16"/>
      <c r="AF72" s="16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</row>
    <row r="73" spans="6:49" ht="15">
      <c r="F73" s="1"/>
      <c r="G73" s="1"/>
      <c r="H73" s="1"/>
      <c r="I73" s="34"/>
      <c r="J73" s="1"/>
      <c r="K73" s="1"/>
      <c r="L73" s="1"/>
      <c r="M73" s="1"/>
      <c r="N73" s="1"/>
      <c r="O73" s="1"/>
      <c r="P73" s="1"/>
      <c r="Y73" s="48"/>
      <c r="Z73" s="48"/>
      <c r="AA73" s="48"/>
      <c r="AB73" s="48"/>
      <c r="AC73" s="16"/>
      <c r="AD73" s="16"/>
      <c r="AE73" s="16"/>
      <c r="AF73" s="16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</row>
    <row r="74" spans="6:49" ht="15">
      <c r="F74" s="1"/>
      <c r="G74" s="1"/>
      <c r="H74" s="1"/>
      <c r="I74" s="34"/>
      <c r="J74" s="1"/>
      <c r="K74" s="1"/>
      <c r="L74" s="1"/>
      <c r="M74" s="1"/>
      <c r="N74" s="1"/>
      <c r="O74" s="1"/>
      <c r="P74" s="1"/>
      <c r="Y74" s="48"/>
      <c r="Z74" s="48"/>
      <c r="AA74" s="48"/>
      <c r="AB74" s="48"/>
      <c r="AC74" s="16"/>
      <c r="AD74" s="16"/>
      <c r="AE74" s="16"/>
      <c r="AF74" s="16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</row>
    <row r="75" spans="6:49" ht="15">
      <c r="F75" s="1"/>
      <c r="G75" s="1"/>
      <c r="H75" s="1"/>
      <c r="I75" s="34"/>
      <c r="J75" s="1"/>
      <c r="K75" s="1"/>
      <c r="L75" s="1"/>
      <c r="M75" s="1"/>
      <c r="N75" s="1"/>
      <c r="O75" s="1"/>
      <c r="P75" s="1"/>
      <c r="Y75" s="48"/>
      <c r="Z75" s="48"/>
      <c r="AA75" s="48"/>
      <c r="AB75" s="48"/>
      <c r="AC75" s="16"/>
      <c r="AD75" s="16"/>
      <c r="AE75" s="16"/>
      <c r="AF75" s="16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</row>
    <row r="76" spans="6:49" ht="15">
      <c r="F76" s="1"/>
      <c r="G76" s="1"/>
      <c r="H76" s="1"/>
      <c r="I76" s="34"/>
      <c r="J76" s="1"/>
      <c r="K76" s="1"/>
      <c r="L76" s="1"/>
      <c r="M76" s="1"/>
      <c r="N76" s="1"/>
      <c r="O76" s="1"/>
      <c r="P76" s="1"/>
      <c r="Y76" s="48"/>
      <c r="Z76" s="48"/>
      <c r="AA76" s="48"/>
      <c r="AB76" s="48"/>
      <c r="AC76" s="16"/>
      <c r="AD76" s="16"/>
      <c r="AE76" s="16"/>
      <c r="AF76" s="16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</row>
    <row r="77" spans="6:49" ht="15">
      <c r="F77" s="1"/>
      <c r="G77" s="1"/>
      <c r="H77" s="1"/>
      <c r="I77" s="34"/>
      <c r="J77" s="1"/>
      <c r="K77" s="1"/>
      <c r="L77" s="1"/>
      <c r="M77" s="1"/>
      <c r="N77" s="1"/>
      <c r="O77" s="1"/>
      <c r="P77" s="1"/>
      <c r="Y77" s="48"/>
      <c r="Z77" s="48"/>
      <c r="AA77" s="48"/>
      <c r="AB77" s="48"/>
      <c r="AC77" s="16"/>
      <c r="AD77" s="16"/>
      <c r="AE77" s="16"/>
      <c r="AF77" s="16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</row>
    <row r="78" spans="6:49" ht="15">
      <c r="F78" s="1"/>
      <c r="G78" s="1"/>
      <c r="H78" s="1"/>
      <c r="I78" s="34"/>
      <c r="J78" s="1"/>
      <c r="K78" s="1"/>
      <c r="L78" s="1"/>
      <c r="M78" s="1"/>
      <c r="N78" s="1"/>
      <c r="O78" s="1"/>
      <c r="P78" s="1"/>
      <c r="Y78" s="48"/>
      <c r="Z78" s="48"/>
      <c r="AA78" s="48"/>
      <c r="AB78" s="48"/>
      <c r="AC78" s="16"/>
      <c r="AD78" s="16"/>
      <c r="AE78" s="16"/>
      <c r="AF78" s="16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</row>
    <row r="79" spans="6:49" ht="15">
      <c r="F79" s="1"/>
      <c r="G79" s="1"/>
      <c r="H79" s="1"/>
      <c r="I79" s="34"/>
      <c r="J79" s="1"/>
      <c r="K79" s="1"/>
      <c r="L79" s="1"/>
      <c r="M79" s="1"/>
      <c r="N79" s="1"/>
      <c r="O79" s="1"/>
      <c r="P79" s="1"/>
      <c r="Y79" s="48"/>
      <c r="Z79" s="48"/>
      <c r="AA79" s="48"/>
      <c r="AB79" s="48"/>
      <c r="AC79" s="16"/>
      <c r="AD79" s="16"/>
      <c r="AE79" s="16"/>
      <c r="AF79" s="16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</row>
    <row r="80" spans="6:49" ht="15">
      <c r="F80" s="1"/>
      <c r="G80" s="1"/>
      <c r="H80" s="1"/>
      <c r="I80" s="34"/>
      <c r="J80" s="1"/>
      <c r="K80" s="1"/>
      <c r="L80" s="1"/>
      <c r="M80" s="1"/>
      <c r="N80" s="1"/>
      <c r="O80" s="1"/>
      <c r="P80" s="1"/>
      <c r="Y80" s="48"/>
      <c r="Z80" s="48"/>
      <c r="AA80" s="48"/>
      <c r="AB80" s="48"/>
      <c r="AC80" s="16"/>
      <c r="AD80" s="16"/>
      <c r="AE80" s="16"/>
      <c r="AF80" s="16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</row>
    <row r="81" spans="6:49" ht="15">
      <c r="F81" s="1"/>
      <c r="G81" s="1"/>
      <c r="H81" s="1"/>
      <c r="I81" s="34"/>
      <c r="J81" s="1"/>
      <c r="K81" s="1"/>
      <c r="L81" s="1"/>
      <c r="M81" s="1"/>
      <c r="N81" s="1"/>
      <c r="O81" s="1"/>
      <c r="P81" s="1"/>
      <c r="Y81" s="48"/>
      <c r="Z81" s="48"/>
      <c r="AA81" s="48"/>
      <c r="AB81" s="48"/>
      <c r="AC81" s="16"/>
      <c r="AD81" s="16"/>
      <c r="AE81" s="16"/>
      <c r="AF81" s="16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</row>
    <row r="82" spans="6:49" ht="15">
      <c r="F82" s="1"/>
      <c r="G82" s="1"/>
      <c r="H82" s="1"/>
      <c r="I82" s="34"/>
      <c r="J82" s="1"/>
      <c r="K82" s="1"/>
      <c r="L82" s="1"/>
      <c r="M82" s="1"/>
      <c r="N82" s="1"/>
      <c r="O82" s="1"/>
      <c r="P82" s="1"/>
      <c r="Y82" s="48"/>
      <c r="Z82" s="48"/>
      <c r="AA82" s="48"/>
      <c r="AB82" s="48"/>
      <c r="AC82" s="16"/>
      <c r="AD82" s="16"/>
      <c r="AE82" s="16"/>
      <c r="AF82" s="16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</row>
    <row r="83" spans="6:49" ht="15">
      <c r="F83" s="1"/>
      <c r="G83" s="1"/>
      <c r="H83" s="1"/>
      <c r="I83" s="34"/>
      <c r="J83" s="1"/>
      <c r="K83" s="1"/>
      <c r="L83" s="1"/>
      <c r="M83" s="1"/>
      <c r="N83" s="1"/>
      <c r="O83" s="1"/>
      <c r="P83" s="1"/>
      <c r="Y83" s="48"/>
      <c r="Z83" s="48"/>
      <c r="AA83" s="48"/>
      <c r="AB83" s="48"/>
      <c r="AC83" s="16"/>
      <c r="AD83" s="16"/>
      <c r="AE83" s="16"/>
      <c r="AF83" s="16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</row>
    <row r="84" spans="6:49" ht="15">
      <c r="F84" s="1"/>
      <c r="G84" s="1"/>
      <c r="H84" s="1"/>
      <c r="I84" s="34"/>
      <c r="J84" s="1"/>
      <c r="K84" s="1"/>
      <c r="L84" s="1"/>
      <c r="M84" s="1"/>
      <c r="N84" s="1"/>
      <c r="O84" s="1"/>
      <c r="P84" s="1"/>
      <c r="Y84" s="48"/>
      <c r="Z84" s="48"/>
      <c r="AA84" s="48"/>
      <c r="AB84" s="48"/>
      <c r="AC84" s="16"/>
      <c r="AD84" s="16"/>
      <c r="AE84" s="16"/>
      <c r="AF84" s="16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</row>
    <row r="85" spans="6:49" ht="15">
      <c r="F85" s="1"/>
      <c r="G85" s="1"/>
      <c r="H85" s="1"/>
      <c r="I85" s="34"/>
      <c r="J85" s="1"/>
      <c r="K85" s="1"/>
      <c r="L85" s="1"/>
      <c r="M85" s="1"/>
      <c r="N85" s="1"/>
      <c r="O85" s="1"/>
      <c r="P85" s="1"/>
      <c r="Y85" s="48"/>
      <c r="Z85" s="48"/>
      <c r="AA85" s="48"/>
      <c r="AB85" s="48"/>
      <c r="AC85" s="16"/>
      <c r="AD85" s="16"/>
      <c r="AE85" s="16"/>
      <c r="AF85" s="16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</row>
    <row r="86" spans="6:49" ht="15">
      <c r="F86" s="1"/>
      <c r="G86" s="1"/>
      <c r="H86" s="1"/>
      <c r="I86" s="34"/>
      <c r="J86" s="1"/>
      <c r="K86" s="1"/>
      <c r="L86" s="1"/>
      <c r="M86" s="1"/>
      <c r="N86" s="1"/>
      <c r="O86" s="1"/>
      <c r="P86" s="1"/>
      <c r="Y86" s="48"/>
      <c r="Z86" s="48"/>
      <c r="AA86" s="48"/>
      <c r="AB86" s="48"/>
      <c r="AC86" s="16"/>
      <c r="AD86" s="16"/>
      <c r="AE86" s="16"/>
      <c r="AF86" s="16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</row>
    <row r="87" spans="6:49" ht="15">
      <c r="F87" s="1"/>
      <c r="G87" s="1"/>
      <c r="H87" s="1"/>
      <c r="I87" s="34"/>
      <c r="J87" s="1"/>
      <c r="K87" s="1"/>
      <c r="L87" s="1"/>
      <c r="M87" s="1"/>
      <c r="N87" s="1"/>
      <c r="O87" s="1"/>
      <c r="P87" s="1"/>
      <c r="Y87" s="48"/>
      <c r="Z87" s="48"/>
      <c r="AA87" s="48"/>
      <c r="AB87" s="48"/>
      <c r="AC87" s="16"/>
      <c r="AD87" s="16"/>
      <c r="AE87" s="16"/>
      <c r="AF87" s="16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</row>
    <row r="88" spans="6:49" ht="15">
      <c r="F88" s="1"/>
      <c r="G88" s="1"/>
      <c r="H88" s="1"/>
      <c r="I88" s="34"/>
      <c r="J88" s="1"/>
      <c r="K88" s="1"/>
      <c r="L88" s="1"/>
      <c r="M88" s="1"/>
      <c r="N88" s="1"/>
      <c r="O88" s="1"/>
      <c r="P88" s="1"/>
      <c r="Y88" s="48"/>
      <c r="Z88" s="48"/>
      <c r="AA88" s="48"/>
      <c r="AB88" s="48"/>
      <c r="AC88" s="16"/>
      <c r="AD88" s="16"/>
      <c r="AE88" s="16"/>
      <c r="AF88" s="16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</row>
    <row r="89" spans="6:49" ht="15">
      <c r="F89" s="1"/>
      <c r="G89" s="1"/>
      <c r="H89" s="1"/>
      <c r="I89" s="34"/>
      <c r="J89" s="1"/>
      <c r="K89" s="1"/>
      <c r="L89" s="1"/>
      <c r="M89" s="1"/>
      <c r="N89" s="1"/>
      <c r="O89" s="1"/>
      <c r="P89" s="1"/>
      <c r="Y89" s="48"/>
      <c r="Z89" s="48"/>
      <c r="AA89" s="48"/>
      <c r="AB89" s="48"/>
      <c r="AC89" s="16"/>
      <c r="AD89" s="16"/>
      <c r="AE89" s="16"/>
      <c r="AF89" s="16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</row>
    <row r="90" spans="6:49" ht="15">
      <c r="F90" s="1"/>
      <c r="G90" s="1"/>
      <c r="H90" s="1"/>
      <c r="I90" s="34"/>
      <c r="J90" s="1"/>
      <c r="K90" s="1"/>
      <c r="L90" s="1"/>
      <c r="M90" s="1"/>
      <c r="N90" s="1"/>
      <c r="O90" s="1"/>
      <c r="P90" s="1"/>
      <c r="Y90" s="48"/>
      <c r="Z90" s="48"/>
      <c r="AA90" s="48"/>
      <c r="AB90" s="48"/>
      <c r="AC90" s="16"/>
      <c r="AD90" s="16"/>
      <c r="AE90" s="16"/>
      <c r="AF90" s="16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</row>
    <row r="91" spans="6:49" ht="15">
      <c r="F91" s="1"/>
      <c r="G91" s="1"/>
      <c r="H91" s="1"/>
      <c r="I91" s="34"/>
      <c r="J91" s="1"/>
      <c r="K91" s="1"/>
      <c r="L91" s="1"/>
      <c r="M91" s="1"/>
      <c r="N91" s="1"/>
      <c r="O91" s="1"/>
      <c r="P91" s="1"/>
      <c r="Y91" s="48"/>
      <c r="Z91" s="48"/>
      <c r="AA91" s="48"/>
      <c r="AB91" s="48"/>
      <c r="AC91" s="16"/>
      <c r="AD91" s="16"/>
      <c r="AE91" s="16"/>
      <c r="AF91" s="16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</row>
    <row r="92" spans="6:49" ht="15">
      <c r="F92" s="1"/>
      <c r="G92" s="1"/>
      <c r="H92" s="1"/>
      <c r="I92" s="34"/>
      <c r="J92" s="1"/>
      <c r="K92" s="1"/>
      <c r="L92" s="1"/>
      <c r="M92" s="1"/>
      <c r="N92" s="1"/>
      <c r="O92" s="1"/>
      <c r="P92" s="1"/>
      <c r="Y92" s="48"/>
      <c r="Z92" s="48"/>
      <c r="AA92" s="48"/>
      <c r="AB92" s="48"/>
      <c r="AC92" s="16"/>
      <c r="AD92" s="16"/>
      <c r="AE92" s="16"/>
      <c r="AF92" s="16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</row>
    <row r="93" spans="6:49" ht="15">
      <c r="F93" s="1"/>
      <c r="G93" s="1"/>
      <c r="H93" s="1"/>
      <c r="I93" s="34"/>
      <c r="J93" s="1"/>
      <c r="K93" s="1"/>
      <c r="L93" s="1"/>
      <c r="M93" s="1"/>
      <c r="N93" s="1"/>
      <c r="O93" s="1"/>
      <c r="P93" s="1"/>
      <c r="Y93" s="48"/>
      <c r="Z93" s="48"/>
      <c r="AA93" s="48"/>
      <c r="AB93" s="48"/>
      <c r="AC93" s="16"/>
      <c r="AD93" s="16"/>
      <c r="AE93" s="16"/>
      <c r="AF93" s="16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</row>
    <row r="94" spans="6:49" ht="15">
      <c r="F94" s="1"/>
      <c r="G94" s="1"/>
      <c r="H94" s="1"/>
      <c r="I94" s="34"/>
      <c r="J94" s="1"/>
      <c r="K94" s="1"/>
      <c r="L94" s="1"/>
      <c r="M94" s="1"/>
      <c r="N94" s="1"/>
      <c r="O94" s="1"/>
      <c r="P94" s="1"/>
      <c r="Y94" s="48"/>
      <c r="Z94" s="48"/>
      <c r="AA94" s="48"/>
      <c r="AB94" s="48"/>
      <c r="AC94" s="16"/>
      <c r="AD94" s="16"/>
      <c r="AE94" s="16"/>
      <c r="AF94" s="16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</row>
    <row r="95" spans="6:49" ht="15">
      <c r="F95" s="1"/>
      <c r="G95" s="1"/>
      <c r="H95" s="1"/>
      <c r="I95" s="34"/>
      <c r="J95" s="1"/>
      <c r="K95" s="1"/>
      <c r="L95" s="1"/>
      <c r="M95" s="1"/>
      <c r="N95" s="1"/>
      <c r="O95" s="1"/>
      <c r="P95" s="1"/>
      <c r="Y95" s="48"/>
      <c r="Z95" s="48"/>
      <c r="AA95" s="48"/>
      <c r="AB95" s="48"/>
      <c r="AC95" s="16"/>
      <c r="AD95" s="16"/>
      <c r="AE95" s="16"/>
      <c r="AF95" s="16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</row>
    <row r="96" spans="6:49" ht="15">
      <c r="F96" s="1"/>
      <c r="G96" s="1"/>
      <c r="H96" s="1"/>
      <c r="I96" s="34"/>
      <c r="J96" s="1"/>
      <c r="K96" s="1"/>
      <c r="L96" s="1"/>
      <c r="M96" s="1"/>
      <c r="N96" s="1"/>
      <c r="O96" s="1"/>
      <c r="P96" s="1"/>
      <c r="Y96" s="48"/>
      <c r="Z96" s="48"/>
      <c r="AA96" s="48"/>
      <c r="AB96" s="48"/>
      <c r="AC96" s="16"/>
      <c r="AD96" s="16"/>
      <c r="AE96" s="16"/>
      <c r="AF96" s="16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</row>
    <row r="97" spans="6:49" ht="15">
      <c r="F97" s="1"/>
      <c r="G97" s="1"/>
      <c r="H97" s="1"/>
      <c r="I97" s="34"/>
      <c r="J97" s="1"/>
      <c r="K97" s="1"/>
      <c r="L97" s="1"/>
      <c r="M97" s="1"/>
      <c r="N97" s="1"/>
      <c r="O97" s="1"/>
      <c r="P97" s="1"/>
      <c r="Y97" s="48"/>
      <c r="Z97" s="48"/>
      <c r="AA97" s="48"/>
      <c r="AB97" s="48"/>
      <c r="AC97" s="16"/>
      <c r="AD97" s="16"/>
      <c r="AE97" s="16"/>
      <c r="AF97" s="16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6:49" ht="15">
      <c r="F98" s="1"/>
      <c r="G98" s="1"/>
      <c r="H98" s="1"/>
      <c r="I98" s="34"/>
      <c r="J98" s="1"/>
      <c r="K98" s="1"/>
      <c r="L98" s="1"/>
      <c r="M98" s="1"/>
      <c r="N98" s="1"/>
      <c r="O98" s="1"/>
      <c r="P98" s="1"/>
      <c r="Y98" s="48"/>
      <c r="Z98" s="48"/>
      <c r="AA98" s="48"/>
      <c r="AB98" s="48"/>
      <c r="AC98" s="16"/>
      <c r="AD98" s="16"/>
      <c r="AE98" s="16"/>
      <c r="AF98" s="16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</row>
    <row r="99" spans="6:49" ht="15">
      <c r="F99" s="1"/>
      <c r="G99" s="1"/>
      <c r="H99" s="1"/>
      <c r="I99" s="34"/>
      <c r="J99" s="1"/>
      <c r="K99" s="1"/>
      <c r="L99" s="1"/>
      <c r="M99" s="1"/>
      <c r="N99" s="1"/>
      <c r="O99" s="1"/>
      <c r="P99" s="1"/>
      <c r="Y99" s="48"/>
      <c r="Z99" s="48"/>
      <c r="AA99" s="48"/>
      <c r="AB99" s="48"/>
      <c r="AC99" s="16"/>
      <c r="AD99" s="16"/>
      <c r="AE99" s="16"/>
      <c r="AF99" s="16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</row>
    <row r="100" spans="6:49" ht="15">
      <c r="F100" s="1"/>
      <c r="G100" s="1"/>
      <c r="H100" s="1"/>
      <c r="I100" s="34"/>
      <c r="J100" s="1"/>
      <c r="K100" s="1"/>
      <c r="L100" s="1"/>
      <c r="M100" s="1"/>
      <c r="N100" s="1"/>
      <c r="O100" s="1"/>
      <c r="P100" s="1"/>
      <c r="Y100" s="48"/>
      <c r="Z100" s="48"/>
      <c r="AA100" s="48"/>
      <c r="AB100" s="48"/>
      <c r="AC100" s="16"/>
      <c r="AD100" s="16"/>
      <c r="AE100" s="16"/>
      <c r="AF100" s="16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</row>
    <row r="101" spans="6:49" ht="15">
      <c r="F101" s="1"/>
      <c r="G101" s="1"/>
      <c r="H101" s="1"/>
      <c r="I101" s="34"/>
      <c r="J101" s="1"/>
      <c r="K101" s="1"/>
      <c r="L101" s="1"/>
      <c r="M101" s="1"/>
      <c r="N101" s="1"/>
      <c r="O101" s="1"/>
      <c r="P101" s="1"/>
      <c r="Y101" s="48"/>
      <c r="Z101" s="48"/>
      <c r="AA101" s="48"/>
      <c r="AB101" s="48"/>
      <c r="AC101" s="16"/>
      <c r="AD101" s="16"/>
      <c r="AE101" s="16"/>
      <c r="AF101" s="16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</row>
    <row r="102" spans="6:49" ht="15">
      <c r="F102" s="1"/>
      <c r="G102" s="1"/>
      <c r="H102" s="1"/>
      <c r="I102" s="34"/>
      <c r="J102" s="1"/>
      <c r="K102" s="1"/>
      <c r="L102" s="1"/>
      <c r="M102" s="1"/>
      <c r="N102" s="1"/>
      <c r="O102" s="1"/>
      <c r="P102" s="1"/>
      <c r="Y102" s="48"/>
      <c r="Z102" s="48"/>
      <c r="AA102" s="48"/>
      <c r="AB102" s="48"/>
      <c r="AC102" s="16"/>
      <c r="AD102" s="16"/>
      <c r="AE102" s="16"/>
      <c r="AF102" s="16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</row>
    <row r="103" spans="6:49" ht="15">
      <c r="F103" s="1"/>
      <c r="G103" s="1"/>
      <c r="H103" s="1"/>
      <c r="I103" s="34"/>
      <c r="J103" s="1"/>
      <c r="K103" s="1"/>
      <c r="L103" s="1"/>
      <c r="M103" s="1"/>
      <c r="N103" s="1"/>
      <c r="O103" s="1"/>
      <c r="P103" s="1"/>
      <c r="Y103" s="48"/>
      <c r="Z103" s="48"/>
      <c r="AA103" s="48"/>
      <c r="AB103" s="48"/>
      <c r="AC103" s="16"/>
      <c r="AD103" s="16"/>
      <c r="AE103" s="16"/>
      <c r="AF103" s="16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</row>
    <row r="104" spans="6:49" ht="15">
      <c r="F104" s="1"/>
      <c r="G104" s="1"/>
      <c r="H104" s="1"/>
      <c r="I104" s="34"/>
      <c r="J104" s="1"/>
      <c r="K104" s="1"/>
      <c r="L104" s="1"/>
      <c r="M104" s="1"/>
      <c r="N104" s="1"/>
      <c r="O104" s="1"/>
      <c r="P104" s="1"/>
      <c r="Y104" s="48"/>
      <c r="Z104" s="48"/>
      <c r="AA104" s="48"/>
      <c r="AB104" s="48"/>
      <c r="AC104" s="16"/>
      <c r="AD104" s="16"/>
      <c r="AE104" s="16"/>
      <c r="AF104" s="16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</row>
    <row r="105" spans="6:49" ht="15">
      <c r="F105" s="1"/>
      <c r="G105" s="1"/>
      <c r="H105" s="1"/>
      <c r="I105" s="34"/>
      <c r="J105" s="1"/>
      <c r="K105" s="1"/>
      <c r="L105" s="1"/>
      <c r="M105" s="1"/>
      <c r="N105" s="1"/>
      <c r="O105" s="1"/>
      <c r="P105" s="1"/>
      <c r="Y105" s="48"/>
      <c r="Z105" s="48"/>
      <c r="AA105" s="48"/>
      <c r="AB105" s="48"/>
      <c r="AC105" s="16"/>
      <c r="AD105" s="16"/>
      <c r="AE105" s="16"/>
      <c r="AF105" s="16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</row>
    <row r="106" spans="6:49" ht="15">
      <c r="F106" s="1"/>
      <c r="G106" s="1"/>
      <c r="H106" s="1"/>
      <c r="I106" s="34"/>
      <c r="J106" s="1"/>
      <c r="K106" s="1"/>
      <c r="L106" s="1"/>
      <c r="M106" s="1"/>
      <c r="N106" s="1"/>
      <c r="O106" s="1"/>
      <c r="P106" s="1"/>
      <c r="Y106" s="48"/>
      <c r="Z106" s="48"/>
      <c r="AA106" s="48"/>
      <c r="AB106" s="48"/>
      <c r="AC106" s="16"/>
      <c r="AD106" s="16"/>
      <c r="AE106" s="16"/>
      <c r="AF106" s="16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</row>
    <row r="107" spans="6:49" ht="15">
      <c r="F107" s="1"/>
      <c r="G107" s="1"/>
      <c r="H107" s="1"/>
      <c r="I107" s="34"/>
      <c r="J107" s="1"/>
      <c r="K107" s="1"/>
      <c r="L107" s="1"/>
      <c r="M107" s="1"/>
      <c r="N107" s="1"/>
      <c r="O107" s="1"/>
      <c r="P107" s="1"/>
      <c r="Y107" s="48"/>
      <c r="Z107" s="48"/>
      <c r="AA107" s="48"/>
      <c r="AB107" s="48"/>
      <c r="AC107" s="16"/>
      <c r="AD107" s="16"/>
      <c r="AE107" s="16"/>
      <c r="AF107" s="16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</row>
    <row r="108" spans="6:49" ht="15">
      <c r="F108" s="1"/>
      <c r="G108" s="1"/>
      <c r="H108" s="1"/>
      <c r="I108" s="34"/>
      <c r="J108" s="1"/>
      <c r="K108" s="1"/>
      <c r="L108" s="1"/>
      <c r="M108" s="1"/>
      <c r="N108" s="1"/>
      <c r="O108" s="1"/>
      <c r="P108" s="1"/>
      <c r="Y108" s="48"/>
      <c r="Z108" s="48"/>
      <c r="AA108" s="48"/>
      <c r="AB108" s="48"/>
      <c r="AC108" s="16"/>
      <c r="AD108" s="16"/>
      <c r="AE108" s="16"/>
      <c r="AF108" s="16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</row>
    <row r="109" spans="6:49" ht="15">
      <c r="F109" s="1"/>
      <c r="G109" s="1"/>
      <c r="H109" s="1"/>
      <c r="I109" s="34"/>
      <c r="J109" s="1"/>
      <c r="K109" s="1"/>
      <c r="L109" s="1"/>
      <c r="M109" s="1"/>
      <c r="N109" s="1"/>
      <c r="O109" s="1"/>
      <c r="P109" s="1"/>
      <c r="Y109" s="48"/>
      <c r="Z109" s="48"/>
      <c r="AA109" s="48"/>
      <c r="AB109" s="48"/>
      <c r="AC109" s="16"/>
      <c r="AD109" s="16"/>
      <c r="AE109" s="16"/>
      <c r="AF109" s="16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</row>
    <row r="110" spans="6:49" ht="15">
      <c r="F110" s="1"/>
      <c r="G110" s="1"/>
      <c r="H110" s="1"/>
      <c r="I110" s="34"/>
      <c r="J110" s="1"/>
      <c r="K110" s="1"/>
      <c r="L110" s="1"/>
      <c r="M110" s="1"/>
      <c r="N110" s="1"/>
      <c r="O110" s="1"/>
      <c r="P110" s="1"/>
      <c r="Y110" s="48"/>
      <c r="Z110" s="48"/>
      <c r="AA110" s="48"/>
      <c r="AB110" s="48"/>
      <c r="AC110" s="16"/>
      <c r="AD110" s="16"/>
      <c r="AE110" s="16"/>
      <c r="AF110" s="16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</row>
    <row r="111" spans="6:49" ht="15">
      <c r="F111" s="1"/>
      <c r="G111" s="1"/>
      <c r="H111" s="1"/>
      <c r="I111" s="34"/>
      <c r="J111" s="1"/>
      <c r="K111" s="1"/>
      <c r="L111" s="1"/>
      <c r="M111" s="1"/>
      <c r="N111" s="1"/>
      <c r="O111" s="1"/>
      <c r="P111" s="1"/>
      <c r="Y111" s="48"/>
      <c r="Z111" s="48"/>
      <c r="AA111" s="48"/>
      <c r="AB111" s="48"/>
      <c r="AC111" s="16"/>
      <c r="AD111" s="16"/>
      <c r="AE111" s="16"/>
      <c r="AF111" s="16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</row>
    <row r="112" spans="6:49" ht="15">
      <c r="F112" s="1"/>
      <c r="G112" s="1"/>
      <c r="H112" s="1"/>
      <c r="I112" s="34"/>
      <c r="J112" s="1"/>
      <c r="K112" s="1"/>
      <c r="L112" s="1"/>
      <c r="M112" s="1"/>
      <c r="N112" s="1"/>
      <c r="O112" s="1"/>
      <c r="P112" s="1"/>
      <c r="Y112" s="48"/>
      <c r="Z112" s="48"/>
      <c r="AA112" s="48"/>
      <c r="AB112" s="48"/>
      <c r="AC112" s="16"/>
      <c r="AD112" s="16"/>
      <c r="AE112" s="16"/>
      <c r="AF112" s="16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</row>
    <row r="113" spans="6:49" ht="15">
      <c r="F113" s="1"/>
      <c r="G113" s="1"/>
      <c r="H113" s="1"/>
      <c r="I113" s="34"/>
      <c r="J113" s="1"/>
      <c r="K113" s="1"/>
      <c r="L113" s="1"/>
      <c r="M113" s="1"/>
      <c r="N113" s="1"/>
      <c r="O113" s="1"/>
      <c r="P113" s="1"/>
      <c r="Y113" s="48"/>
      <c r="Z113" s="48"/>
      <c r="AA113" s="48"/>
      <c r="AB113" s="48"/>
      <c r="AC113" s="16"/>
      <c r="AD113" s="16"/>
      <c r="AE113" s="16"/>
      <c r="AF113" s="16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</row>
    <row r="114" spans="6:49" ht="15">
      <c r="F114" s="1"/>
      <c r="G114" s="1"/>
      <c r="H114" s="1"/>
      <c r="I114" s="34"/>
      <c r="J114" s="1"/>
      <c r="K114" s="1"/>
      <c r="L114" s="1"/>
      <c r="M114" s="1"/>
      <c r="N114" s="1"/>
      <c r="O114" s="1"/>
      <c r="P114" s="1"/>
      <c r="Y114" s="48"/>
      <c r="Z114" s="48"/>
      <c r="AA114" s="48"/>
      <c r="AB114" s="48"/>
      <c r="AC114" s="16"/>
      <c r="AD114" s="16"/>
      <c r="AE114" s="16"/>
      <c r="AF114" s="16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</row>
    <row r="115" spans="6:49" ht="15">
      <c r="F115" s="1"/>
      <c r="G115" s="1"/>
      <c r="H115" s="1"/>
      <c r="I115" s="34"/>
      <c r="J115" s="1"/>
      <c r="K115" s="1"/>
      <c r="L115" s="1"/>
      <c r="M115" s="1"/>
      <c r="N115" s="1"/>
      <c r="O115" s="1"/>
      <c r="P115" s="1"/>
      <c r="Y115" s="48"/>
      <c r="Z115" s="48"/>
      <c r="AA115" s="48"/>
      <c r="AB115" s="48"/>
      <c r="AC115" s="16"/>
      <c r="AD115" s="16"/>
      <c r="AE115" s="16"/>
      <c r="AF115" s="16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</row>
    <row r="116" spans="6:49" ht="15">
      <c r="F116" s="1"/>
      <c r="G116" s="1"/>
      <c r="H116" s="1"/>
      <c r="I116" s="34"/>
      <c r="J116" s="1"/>
      <c r="K116" s="1"/>
      <c r="L116" s="1"/>
      <c r="M116" s="1"/>
      <c r="N116" s="1"/>
      <c r="O116" s="1"/>
      <c r="P116" s="1"/>
      <c r="Y116" s="48"/>
      <c r="Z116" s="48"/>
      <c r="AA116" s="48"/>
      <c r="AB116" s="48"/>
      <c r="AC116" s="16"/>
      <c r="AD116" s="16"/>
      <c r="AE116" s="16"/>
      <c r="AF116" s="16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</row>
    <row r="117" spans="6:49" ht="15">
      <c r="F117" s="1"/>
      <c r="G117" s="1"/>
      <c r="H117" s="1"/>
      <c r="I117" s="34"/>
      <c r="J117" s="1"/>
      <c r="K117" s="1"/>
      <c r="L117" s="1"/>
      <c r="M117" s="1"/>
      <c r="N117" s="1"/>
      <c r="O117" s="1"/>
      <c r="P117" s="1"/>
      <c r="Y117" s="48"/>
      <c r="Z117" s="48"/>
      <c r="AA117" s="48"/>
      <c r="AB117" s="48"/>
      <c r="AC117" s="16"/>
      <c r="AD117" s="16"/>
      <c r="AE117" s="16"/>
      <c r="AF117" s="16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</row>
    <row r="118" spans="6:49" ht="15">
      <c r="F118" s="1"/>
      <c r="G118" s="1"/>
      <c r="H118" s="1"/>
      <c r="I118" s="34"/>
      <c r="J118" s="1"/>
      <c r="K118" s="1"/>
      <c r="L118" s="1"/>
      <c r="M118" s="1"/>
      <c r="N118" s="1"/>
      <c r="O118" s="1"/>
      <c r="P118" s="1"/>
      <c r="Y118" s="48"/>
      <c r="Z118" s="48"/>
      <c r="AA118" s="48"/>
      <c r="AB118" s="48"/>
      <c r="AC118" s="16"/>
      <c r="AD118" s="16"/>
      <c r="AE118" s="16"/>
      <c r="AF118" s="16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</row>
    <row r="119" spans="6:49" ht="15">
      <c r="F119" s="1"/>
      <c r="G119" s="1"/>
      <c r="H119" s="1"/>
      <c r="I119" s="34"/>
      <c r="J119" s="1"/>
      <c r="K119" s="1"/>
      <c r="L119" s="1"/>
      <c r="M119" s="1"/>
      <c r="N119" s="1"/>
      <c r="O119" s="1"/>
      <c r="P119" s="1"/>
      <c r="Y119" s="48"/>
      <c r="Z119" s="48"/>
      <c r="AA119" s="48"/>
      <c r="AB119" s="48"/>
      <c r="AC119" s="16"/>
      <c r="AD119" s="16"/>
      <c r="AE119" s="16"/>
      <c r="AF119" s="16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</row>
    <row r="120" spans="6:49" ht="15">
      <c r="F120" s="1"/>
      <c r="G120" s="1"/>
      <c r="H120" s="1"/>
      <c r="I120" s="34"/>
      <c r="J120" s="1"/>
      <c r="K120" s="1"/>
      <c r="L120" s="1"/>
      <c r="M120" s="1"/>
      <c r="N120" s="1"/>
      <c r="O120" s="1"/>
      <c r="P120" s="1"/>
      <c r="Y120" s="48"/>
      <c r="Z120" s="48"/>
      <c r="AA120" s="48"/>
      <c r="AB120" s="48"/>
      <c r="AC120" s="16"/>
      <c r="AD120" s="16"/>
      <c r="AE120" s="16"/>
      <c r="AF120" s="16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</row>
    <row r="121" spans="6:49" ht="15">
      <c r="F121" s="1"/>
      <c r="G121" s="1"/>
      <c r="H121" s="1"/>
      <c r="I121" s="34"/>
      <c r="J121" s="1"/>
      <c r="K121" s="1"/>
      <c r="L121" s="1"/>
      <c r="M121" s="1"/>
      <c r="N121" s="1"/>
      <c r="O121" s="1"/>
      <c r="P121" s="1"/>
      <c r="Y121" s="48"/>
      <c r="Z121" s="48"/>
      <c r="AA121" s="48"/>
      <c r="AB121" s="48"/>
      <c r="AC121" s="16"/>
      <c r="AD121" s="16"/>
      <c r="AE121" s="16"/>
      <c r="AF121" s="16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</row>
    <row r="122" spans="6:49" ht="15">
      <c r="F122" s="1"/>
      <c r="G122" s="1"/>
      <c r="H122" s="1"/>
      <c r="I122" s="34"/>
      <c r="J122" s="1"/>
      <c r="K122" s="1"/>
      <c r="L122" s="1"/>
      <c r="M122" s="1"/>
      <c r="N122" s="1"/>
      <c r="O122" s="1"/>
      <c r="P122" s="1"/>
      <c r="Y122" s="48"/>
      <c r="Z122" s="48"/>
      <c r="AA122" s="48"/>
      <c r="AB122" s="48"/>
      <c r="AC122" s="16"/>
      <c r="AD122" s="16"/>
      <c r="AE122" s="16"/>
      <c r="AF122" s="16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</row>
    <row r="123" spans="6:49" ht="15">
      <c r="F123" s="1"/>
      <c r="G123" s="1"/>
      <c r="H123" s="1"/>
      <c r="I123" s="34"/>
      <c r="J123" s="1"/>
      <c r="K123" s="1"/>
      <c r="L123" s="1"/>
      <c r="M123" s="1"/>
      <c r="N123" s="1"/>
      <c r="O123" s="1"/>
      <c r="P123" s="1"/>
      <c r="Y123" s="48"/>
      <c r="Z123" s="48"/>
      <c r="AA123" s="48"/>
      <c r="AB123" s="48"/>
      <c r="AC123" s="16"/>
      <c r="AD123" s="16"/>
      <c r="AE123" s="16"/>
      <c r="AF123" s="16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</row>
    <row r="124" spans="6:49" ht="15">
      <c r="F124" s="1"/>
      <c r="G124" s="1"/>
      <c r="H124" s="1"/>
      <c r="I124" s="34"/>
      <c r="J124" s="1"/>
      <c r="K124" s="1"/>
      <c r="L124" s="1"/>
      <c r="M124" s="1"/>
      <c r="N124" s="1"/>
      <c r="O124" s="1"/>
      <c r="P124" s="1"/>
      <c r="Y124" s="48"/>
      <c r="Z124" s="48"/>
      <c r="AA124" s="48"/>
      <c r="AB124" s="48"/>
      <c r="AC124" s="16"/>
      <c r="AD124" s="16"/>
      <c r="AE124" s="16"/>
      <c r="AF124" s="16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</row>
    <row r="125" spans="6:49" ht="15">
      <c r="F125" s="1"/>
      <c r="G125" s="1"/>
      <c r="H125" s="1"/>
      <c r="I125" s="34"/>
      <c r="J125" s="1"/>
      <c r="K125" s="1"/>
      <c r="L125" s="1"/>
      <c r="M125" s="1"/>
      <c r="N125" s="1"/>
      <c r="O125" s="1"/>
      <c r="P125" s="1"/>
      <c r="Y125" s="48"/>
      <c r="Z125" s="48"/>
      <c r="AA125" s="48"/>
      <c r="AB125" s="48"/>
      <c r="AC125" s="16"/>
      <c r="AD125" s="16"/>
      <c r="AE125" s="16"/>
      <c r="AF125" s="16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</row>
    <row r="126" spans="6:49" ht="15">
      <c r="F126" s="1"/>
      <c r="G126" s="1"/>
      <c r="H126" s="1"/>
      <c r="I126" s="34"/>
      <c r="J126" s="1"/>
      <c r="K126" s="1"/>
      <c r="L126" s="1"/>
      <c r="M126" s="1"/>
      <c r="N126" s="1"/>
      <c r="O126" s="1"/>
      <c r="P126" s="1"/>
      <c r="Y126" s="48"/>
      <c r="Z126" s="48"/>
      <c r="AA126" s="48"/>
      <c r="AB126" s="48"/>
      <c r="AC126" s="16"/>
      <c r="AD126" s="16"/>
      <c r="AE126" s="16"/>
      <c r="AF126" s="16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</row>
    <row r="127" spans="6:49" ht="15">
      <c r="F127" s="1"/>
      <c r="G127" s="1"/>
      <c r="H127" s="1"/>
      <c r="I127" s="34"/>
      <c r="J127" s="1"/>
      <c r="K127" s="1"/>
      <c r="L127" s="1"/>
      <c r="M127" s="1"/>
      <c r="N127" s="1"/>
      <c r="O127" s="1"/>
      <c r="P127" s="1"/>
      <c r="Y127" s="48"/>
      <c r="Z127" s="48"/>
      <c r="AA127" s="48"/>
      <c r="AB127" s="48"/>
      <c r="AC127" s="16"/>
      <c r="AD127" s="16"/>
      <c r="AE127" s="16"/>
      <c r="AF127" s="16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</row>
    <row r="128" spans="6:49" ht="15">
      <c r="F128" s="1"/>
      <c r="G128" s="1"/>
      <c r="H128" s="1"/>
      <c r="I128" s="34"/>
      <c r="J128" s="1"/>
      <c r="K128" s="1"/>
      <c r="L128" s="1"/>
      <c r="M128" s="1"/>
      <c r="N128" s="1"/>
      <c r="O128" s="1"/>
      <c r="P128" s="1"/>
      <c r="Y128" s="48"/>
      <c r="Z128" s="48"/>
      <c r="AA128" s="48"/>
      <c r="AB128" s="48"/>
      <c r="AC128" s="16"/>
      <c r="AD128" s="16"/>
      <c r="AE128" s="16"/>
      <c r="AF128" s="16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</row>
    <row r="129" spans="6:49" ht="15">
      <c r="F129" s="1"/>
      <c r="G129" s="1"/>
      <c r="H129" s="1"/>
      <c r="I129" s="34"/>
      <c r="J129" s="1"/>
      <c r="K129" s="1"/>
      <c r="L129" s="1"/>
      <c r="M129" s="1"/>
      <c r="N129" s="1"/>
      <c r="O129" s="1"/>
      <c r="P129" s="1"/>
      <c r="Y129" s="48"/>
      <c r="Z129" s="48"/>
      <c r="AA129" s="48"/>
      <c r="AB129" s="48"/>
      <c r="AC129" s="16"/>
      <c r="AD129" s="16"/>
      <c r="AE129" s="16"/>
      <c r="AF129" s="16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</row>
    <row r="130" spans="6:49" ht="15">
      <c r="F130" s="1"/>
      <c r="G130" s="1"/>
      <c r="H130" s="1"/>
      <c r="I130" s="34"/>
      <c r="J130" s="1"/>
      <c r="K130" s="1"/>
      <c r="L130" s="1"/>
      <c r="M130" s="1"/>
      <c r="N130" s="1"/>
      <c r="O130" s="1"/>
      <c r="P130" s="1"/>
      <c r="Y130" s="48"/>
      <c r="Z130" s="48"/>
      <c r="AA130" s="48"/>
      <c r="AB130" s="48"/>
      <c r="AC130" s="16"/>
      <c r="AD130" s="16"/>
      <c r="AE130" s="16"/>
      <c r="AF130" s="16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</row>
    <row r="131" spans="6:49" ht="15">
      <c r="F131" s="1"/>
      <c r="G131" s="1"/>
      <c r="H131" s="1"/>
      <c r="I131" s="34"/>
      <c r="J131" s="1"/>
      <c r="K131" s="1"/>
      <c r="L131" s="1"/>
      <c r="M131" s="1"/>
      <c r="N131" s="1"/>
      <c r="O131" s="1"/>
      <c r="P131" s="1"/>
      <c r="Y131" s="48"/>
      <c r="Z131" s="48"/>
      <c r="AA131" s="48"/>
      <c r="AB131" s="48"/>
      <c r="AC131" s="16"/>
      <c r="AD131" s="16"/>
      <c r="AE131" s="16"/>
      <c r="AF131" s="16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</row>
    <row r="132" spans="6:49" ht="15">
      <c r="F132" s="1"/>
      <c r="G132" s="1"/>
      <c r="H132" s="1"/>
      <c r="I132" s="34"/>
      <c r="J132" s="1"/>
      <c r="K132" s="1"/>
      <c r="L132" s="1"/>
      <c r="M132" s="1"/>
      <c r="N132" s="1"/>
      <c r="O132" s="1"/>
      <c r="P132" s="1"/>
      <c r="Y132" s="48"/>
      <c r="Z132" s="48"/>
      <c r="AA132" s="48"/>
      <c r="AB132" s="48"/>
      <c r="AC132" s="16"/>
      <c r="AD132" s="16"/>
      <c r="AE132" s="16"/>
      <c r="AF132" s="16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</row>
    <row r="133" spans="6:49" ht="15">
      <c r="F133" s="1"/>
      <c r="G133" s="1"/>
      <c r="H133" s="1"/>
      <c r="I133" s="34"/>
      <c r="J133" s="1"/>
      <c r="K133" s="1"/>
      <c r="L133" s="1"/>
      <c r="M133" s="1"/>
      <c r="N133" s="1"/>
      <c r="O133" s="1"/>
      <c r="P133" s="1"/>
      <c r="Y133" s="48"/>
      <c r="Z133" s="48"/>
      <c r="AA133" s="48"/>
      <c r="AB133" s="48"/>
      <c r="AC133" s="16"/>
      <c r="AD133" s="16"/>
      <c r="AE133" s="16"/>
      <c r="AF133" s="16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</row>
    <row r="134" spans="6:49" ht="15">
      <c r="F134" s="1"/>
      <c r="G134" s="1"/>
      <c r="H134" s="1"/>
      <c r="I134" s="34"/>
      <c r="J134" s="1"/>
      <c r="K134" s="1"/>
      <c r="L134" s="1"/>
      <c r="M134" s="1"/>
      <c r="N134" s="1"/>
      <c r="O134" s="1"/>
      <c r="P134" s="1"/>
      <c r="Y134" s="48"/>
      <c r="Z134" s="48"/>
      <c r="AA134" s="48"/>
      <c r="AB134" s="48"/>
      <c r="AC134" s="16"/>
      <c r="AD134" s="16"/>
      <c r="AE134" s="16"/>
      <c r="AF134" s="16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</row>
    <row r="135" spans="6:49" ht="15">
      <c r="F135" s="1"/>
      <c r="G135" s="1"/>
      <c r="H135" s="1"/>
      <c r="I135" s="34"/>
      <c r="J135" s="1"/>
      <c r="K135" s="1"/>
      <c r="L135" s="1"/>
      <c r="M135" s="1"/>
      <c r="N135" s="1"/>
      <c r="O135" s="1"/>
      <c r="P135" s="1"/>
      <c r="Y135" s="48"/>
      <c r="Z135" s="48"/>
      <c r="AA135" s="48"/>
      <c r="AB135" s="48"/>
      <c r="AC135" s="16"/>
      <c r="AD135" s="16"/>
      <c r="AE135" s="16"/>
      <c r="AF135" s="16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</row>
    <row r="136" spans="6:49" ht="15">
      <c r="F136" s="1"/>
      <c r="G136" s="1"/>
      <c r="H136" s="1"/>
      <c r="I136" s="34"/>
      <c r="J136" s="1"/>
      <c r="K136" s="1"/>
      <c r="L136" s="1"/>
      <c r="M136" s="1"/>
      <c r="N136" s="1"/>
      <c r="O136" s="1"/>
      <c r="P136" s="1"/>
      <c r="Y136" s="48"/>
      <c r="Z136" s="48"/>
      <c r="AA136" s="48"/>
      <c r="AB136" s="48"/>
      <c r="AC136" s="16"/>
      <c r="AD136" s="16"/>
      <c r="AE136" s="16"/>
      <c r="AF136" s="16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</row>
    <row r="137" spans="6:49" ht="15">
      <c r="F137" s="1"/>
      <c r="G137" s="1"/>
      <c r="H137" s="1"/>
      <c r="I137" s="34"/>
      <c r="J137" s="1"/>
      <c r="K137" s="1"/>
      <c r="L137" s="1"/>
      <c r="M137" s="1"/>
      <c r="N137" s="1"/>
      <c r="O137" s="1"/>
      <c r="P137" s="1"/>
      <c r="Y137" s="48"/>
      <c r="Z137" s="48"/>
      <c r="AA137" s="48"/>
      <c r="AB137" s="48"/>
      <c r="AC137" s="16"/>
      <c r="AD137" s="16"/>
      <c r="AE137" s="16"/>
      <c r="AF137" s="16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</row>
    <row r="138" spans="6:49" ht="15">
      <c r="F138" s="1"/>
      <c r="G138" s="1"/>
      <c r="H138" s="1"/>
      <c r="I138" s="34"/>
      <c r="J138" s="1"/>
      <c r="K138" s="1"/>
      <c r="L138" s="1"/>
      <c r="M138" s="1"/>
      <c r="N138" s="1"/>
      <c r="O138" s="1"/>
      <c r="P138" s="1"/>
      <c r="Y138" s="48"/>
      <c r="Z138" s="48"/>
      <c r="AA138" s="48"/>
      <c r="AB138" s="48"/>
      <c r="AC138" s="16"/>
      <c r="AD138" s="16"/>
      <c r="AE138" s="16"/>
      <c r="AF138" s="16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</row>
    <row r="139" spans="6:49" ht="15">
      <c r="F139" s="1"/>
      <c r="G139" s="1"/>
      <c r="H139" s="1"/>
      <c r="I139" s="34"/>
      <c r="J139" s="1"/>
      <c r="K139" s="1"/>
      <c r="L139" s="1"/>
      <c r="M139" s="1"/>
      <c r="N139" s="1"/>
      <c r="O139" s="1"/>
      <c r="P139" s="1"/>
      <c r="Y139" s="48"/>
      <c r="Z139" s="48"/>
      <c r="AA139" s="48"/>
      <c r="AB139" s="48"/>
      <c r="AC139" s="16"/>
      <c r="AD139" s="16"/>
      <c r="AE139" s="16"/>
      <c r="AF139" s="16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</row>
    <row r="140" spans="6:49" ht="15">
      <c r="F140" s="1"/>
      <c r="G140" s="1"/>
      <c r="H140" s="1"/>
      <c r="I140" s="34"/>
      <c r="J140" s="1"/>
      <c r="K140" s="1"/>
      <c r="L140" s="1"/>
      <c r="M140" s="1"/>
      <c r="N140" s="1"/>
      <c r="O140" s="1"/>
      <c r="P140" s="1"/>
      <c r="Y140" s="48"/>
      <c r="Z140" s="48"/>
      <c r="AA140" s="48"/>
      <c r="AB140" s="48"/>
      <c r="AC140" s="16"/>
      <c r="AD140" s="16"/>
      <c r="AE140" s="16"/>
      <c r="AF140" s="16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</row>
    <row r="141" spans="6:49" ht="15">
      <c r="F141" s="1"/>
      <c r="G141" s="1"/>
      <c r="H141" s="1"/>
      <c r="I141" s="34"/>
      <c r="J141" s="1"/>
      <c r="K141" s="1"/>
      <c r="L141" s="1"/>
      <c r="M141" s="1"/>
      <c r="N141" s="1"/>
      <c r="O141" s="1"/>
      <c r="P141" s="1"/>
      <c r="Y141" s="48"/>
      <c r="Z141" s="48"/>
      <c r="AA141" s="48"/>
      <c r="AB141" s="48"/>
      <c r="AC141" s="16"/>
      <c r="AD141" s="16"/>
      <c r="AE141" s="16"/>
      <c r="AF141" s="16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</row>
    <row r="142" spans="6:49" ht="15">
      <c r="F142" s="1"/>
      <c r="G142" s="1"/>
      <c r="H142" s="1"/>
      <c r="I142" s="34"/>
      <c r="J142" s="1"/>
      <c r="K142" s="1"/>
      <c r="L142" s="1"/>
      <c r="M142" s="1"/>
      <c r="N142" s="1"/>
      <c r="O142" s="1"/>
      <c r="P142" s="1"/>
      <c r="Y142" s="48"/>
      <c r="Z142" s="48"/>
      <c r="AA142" s="48"/>
      <c r="AB142" s="48"/>
      <c r="AC142" s="16"/>
      <c r="AD142" s="16"/>
      <c r="AE142" s="16"/>
      <c r="AF142" s="16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</row>
    <row r="143" spans="6:49" ht="15">
      <c r="F143" s="1"/>
      <c r="G143" s="1"/>
      <c r="H143" s="1"/>
      <c r="I143" s="34"/>
      <c r="J143" s="1"/>
      <c r="K143" s="1"/>
      <c r="L143" s="1"/>
      <c r="M143" s="1"/>
      <c r="N143" s="1"/>
      <c r="O143" s="1"/>
      <c r="P143" s="1"/>
      <c r="Y143" s="48"/>
      <c r="Z143" s="48"/>
      <c r="AA143" s="48"/>
      <c r="AB143" s="48"/>
      <c r="AC143" s="16"/>
      <c r="AD143" s="16"/>
      <c r="AE143" s="16"/>
      <c r="AF143" s="16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</row>
    <row r="144" spans="6:49" ht="15">
      <c r="F144" s="1"/>
      <c r="G144" s="1"/>
      <c r="H144" s="1"/>
      <c r="I144" s="34"/>
      <c r="J144" s="1"/>
      <c r="K144" s="1"/>
      <c r="L144" s="1"/>
      <c r="M144" s="1"/>
      <c r="N144" s="1"/>
      <c r="O144" s="1"/>
      <c r="P144" s="1"/>
      <c r="Y144" s="48"/>
      <c r="Z144" s="48"/>
      <c r="AA144" s="48"/>
      <c r="AB144" s="48"/>
      <c r="AC144" s="16"/>
      <c r="AD144" s="16"/>
      <c r="AE144" s="16"/>
      <c r="AF144" s="16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</row>
    <row r="145" spans="6:49" ht="15">
      <c r="F145" s="1"/>
      <c r="G145" s="1"/>
      <c r="H145" s="1"/>
      <c r="I145" s="34"/>
      <c r="J145" s="1"/>
      <c r="K145" s="1"/>
      <c r="L145" s="1"/>
      <c r="M145" s="1"/>
      <c r="N145" s="1"/>
      <c r="O145" s="1"/>
      <c r="P145" s="1"/>
      <c r="Y145" s="48"/>
      <c r="Z145" s="48"/>
      <c r="AA145" s="48"/>
      <c r="AB145" s="48"/>
      <c r="AC145" s="16"/>
      <c r="AD145" s="16"/>
      <c r="AE145" s="16"/>
      <c r="AF145" s="16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</row>
    <row r="146" spans="6:49" ht="15">
      <c r="F146" s="1"/>
      <c r="G146" s="1"/>
      <c r="H146" s="1"/>
      <c r="I146" s="34"/>
      <c r="J146" s="1"/>
      <c r="K146" s="1"/>
      <c r="L146" s="1"/>
      <c r="M146" s="1"/>
      <c r="N146" s="1"/>
      <c r="O146" s="1"/>
      <c r="P146" s="1"/>
      <c r="Y146" s="48"/>
      <c r="Z146" s="48"/>
      <c r="AA146" s="48"/>
      <c r="AB146" s="48"/>
      <c r="AC146" s="16"/>
      <c r="AD146" s="16"/>
      <c r="AE146" s="16"/>
      <c r="AF146" s="16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</row>
    <row r="147" spans="6:49" ht="15">
      <c r="F147" s="1"/>
      <c r="G147" s="1"/>
      <c r="H147" s="1"/>
      <c r="I147" s="34"/>
      <c r="J147" s="1"/>
      <c r="K147" s="1"/>
      <c r="L147" s="1"/>
      <c r="M147" s="1"/>
      <c r="N147" s="1"/>
      <c r="O147" s="1"/>
      <c r="P147" s="1"/>
      <c r="Y147" s="48"/>
      <c r="Z147" s="48"/>
      <c r="AA147" s="48"/>
      <c r="AB147" s="48"/>
      <c r="AC147" s="16"/>
      <c r="AD147" s="16"/>
      <c r="AE147" s="16"/>
      <c r="AF147" s="16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</row>
    <row r="148" spans="6:49" ht="15">
      <c r="F148" s="1"/>
      <c r="G148" s="1"/>
      <c r="H148" s="1"/>
      <c r="I148" s="34"/>
      <c r="J148" s="1"/>
      <c r="K148" s="1"/>
      <c r="L148" s="1"/>
      <c r="M148" s="1"/>
      <c r="N148" s="1"/>
      <c r="O148" s="1"/>
      <c r="P148" s="1"/>
      <c r="Y148" s="48"/>
      <c r="Z148" s="48"/>
      <c r="AA148" s="48"/>
      <c r="AB148" s="48"/>
      <c r="AC148" s="16"/>
      <c r="AD148" s="16"/>
      <c r="AE148" s="16"/>
      <c r="AF148" s="16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</row>
    <row r="149" spans="6:49" ht="15">
      <c r="F149" s="1"/>
      <c r="G149" s="1"/>
      <c r="H149" s="1"/>
      <c r="I149" s="34"/>
      <c r="J149" s="1"/>
      <c r="K149" s="1"/>
      <c r="L149" s="1"/>
      <c r="M149" s="1"/>
      <c r="N149" s="1"/>
      <c r="O149" s="1"/>
      <c r="P149" s="1"/>
      <c r="Y149" s="48"/>
      <c r="Z149" s="48"/>
      <c r="AA149" s="48"/>
      <c r="AB149" s="48"/>
      <c r="AC149" s="16"/>
      <c r="AD149" s="16"/>
      <c r="AE149" s="16"/>
      <c r="AF149" s="16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</row>
    <row r="150" spans="6:49" ht="15">
      <c r="F150" s="1"/>
      <c r="G150" s="1"/>
      <c r="H150" s="1"/>
      <c r="I150" s="34"/>
      <c r="J150" s="1"/>
      <c r="K150" s="1"/>
      <c r="L150" s="1"/>
      <c r="M150" s="1"/>
      <c r="N150" s="1"/>
      <c r="O150" s="1"/>
      <c r="P150" s="1"/>
      <c r="Y150" s="48"/>
      <c r="Z150" s="48"/>
      <c r="AA150" s="48"/>
      <c r="AB150" s="48"/>
      <c r="AC150" s="16"/>
      <c r="AD150" s="16"/>
      <c r="AE150" s="16"/>
      <c r="AF150" s="16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</row>
    <row r="151" spans="6:49" ht="15">
      <c r="F151" s="1"/>
      <c r="G151" s="1"/>
      <c r="H151" s="1"/>
      <c r="I151" s="34"/>
      <c r="J151" s="1"/>
      <c r="K151" s="1"/>
      <c r="L151" s="1"/>
      <c r="M151" s="1"/>
      <c r="N151" s="1"/>
      <c r="O151" s="1"/>
      <c r="P151" s="1"/>
      <c r="Y151" s="48"/>
      <c r="Z151" s="48"/>
      <c r="AA151" s="48"/>
      <c r="AB151" s="48"/>
      <c r="AC151" s="16"/>
      <c r="AD151" s="16"/>
      <c r="AE151" s="16"/>
      <c r="AF151" s="16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</row>
    <row r="152" spans="6:49" ht="15">
      <c r="F152" s="1"/>
      <c r="G152" s="1"/>
      <c r="H152" s="1"/>
      <c r="I152" s="34"/>
      <c r="J152" s="1"/>
      <c r="K152" s="1"/>
      <c r="L152" s="1"/>
      <c r="M152" s="1"/>
      <c r="N152" s="1"/>
      <c r="O152" s="1"/>
      <c r="P152" s="1"/>
      <c r="Y152" s="48"/>
      <c r="Z152" s="48"/>
      <c r="AA152" s="48"/>
      <c r="AB152" s="48"/>
      <c r="AC152" s="16"/>
      <c r="AD152" s="16"/>
      <c r="AE152" s="16"/>
      <c r="AF152" s="16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</row>
    <row r="153" spans="6:49" ht="15">
      <c r="F153" s="1"/>
      <c r="G153" s="1"/>
      <c r="H153" s="1"/>
      <c r="I153" s="34"/>
      <c r="J153" s="1"/>
      <c r="K153" s="1"/>
      <c r="L153" s="1"/>
      <c r="M153" s="1"/>
      <c r="N153" s="1"/>
      <c r="O153" s="1"/>
      <c r="P153" s="1"/>
      <c r="Y153" s="48"/>
      <c r="Z153" s="48"/>
      <c r="AA153" s="48"/>
      <c r="AB153" s="48"/>
      <c r="AC153" s="16"/>
      <c r="AD153" s="16"/>
      <c r="AE153" s="16"/>
      <c r="AF153" s="16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</row>
    <row r="154" spans="6:49" ht="15">
      <c r="F154" s="1"/>
      <c r="G154" s="1"/>
      <c r="H154" s="1"/>
      <c r="I154" s="34"/>
      <c r="J154" s="1"/>
      <c r="K154" s="1"/>
      <c r="L154" s="1"/>
      <c r="M154" s="1"/>
      <c r="N154" s="1"/>
      <c r="O154" s="1"/>
      <c r="P154" s="1"/>
      <c r="Y154" s="48"/>
      <c r="Z154" s="48"/>
      <c r="AA154" s="48"/>
      <c r="AB154" s="48"/>
      <c r="AC154" s="16"/>
      <c r="AD154" s="16"/>
      <c r="AE154" s="16"/>
      <c r="AF154" s="16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</row>
    <row r="155" spans="6:49" ht="15">
      <c r="F155" s="1"/>
      <c r="G155" s="1"/>
      <c r="H155" s="1"/>
      <c r="I155" s="34"/>
      <c r="J155" s="1"/>
      <c r="K155" s="1"/>
      <c r="L155" s="1"/>
      <c r="M155" s="1"/>
      <c r="N155" s="1"/>
      <c r="O155" s="1"/>
      <c r="P155" s="1"/>
      <c r="Y155" s="48"/>
      <c r="Z155" s="48"/>
      <c r="AA155" s="48"/>
      <c r="AB155" s="48"/>
      <c r="AC155" s="16"/>
      <c r="AD155" s="16"/>
      <c r="AE155" s="16"/>
      <c r="AF155" s="16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</row>
    <row r="156" spans="6:49" ht="15">
      <c r="F156" s="1"/>
      <c r="G156" s="1"/>
      <c r="H156" s="1"/>
      <c r="I156" s="34"/>
      <c r="J156" s="1"/>
      <c r="K156" s="1"/>
      <c r="L156" s="1"/>
      <c r="M156" s="1"/>
      <c r="N156" s="1"/>
      <c r="O156" s="1"/>
      <c r="P156" s="1"/>
      <c r="Y156" s="48"/>
      <c r="Z156" s="48"/>
      <c r="AA156" s="48"/>
      <c r="AB156" s="48"/>
      <c r="AC156" s="16"/>
      <c r="AD156" s="16"/>
      <c r="AE156" s="16"/>
      <c r="AF156" s="16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</row>
    <row r="157" spans="6:49" ht="15">
      <c r="F157" s="1"/>
      <c r="G157" s="1"/>
      <c r="H157" s="1"/>
      <c r="I157" s="34"/>
      <c r="J157" s="1"/>
      <c r="K157" s="1"/>
      <c r="L157" s="1"/>
      <c r="M157" s="1"/>
      <c r="N157" s="1"/>
      <c r="O157" s="1"/>
      <c r="P157" s="1"/>
      <c r="Y157" s="48"/>
      <c r="Z157" s="48"/>
      <c r="AA157" s="48"/>
      <c r="AB157" s="48"/>
      <c r="AC157" s="16"/>
      <c r="AD157" s="16"/>
      <c r="AE157" s="16"/>
      <c r="AF157" s="16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</row>
    <row r="158" spans="6:49" ht="15">
      <c r="F158" s="1"/>
      <c r="G158" s="1"/>
      <c r="H158" s="1"/>
      <c r="I158" s="34"/>
      <c r="J158" s="1"/>
      <c r="K158" s="1"/>
      <c r="L158" s="1"/>
      <c r="M158" s="1"/>
      <c r="N158" s="1"/>
      <c r="O158" s="1"/>
      <c r="P158" s="1"/>
      <c r="Y158" s="48"/>
      <c r="Z158" s="48"/>
      <c r="AA158" s="48"/>
      <c r="AB158" s="48"/>
      <c r="AC158" s="16"/>
      <c r="AD158" s="16"/>
      <c r="AE158" s="16"/>
      <c r="AF158" s="16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</row>
    <row r="159" spans="6:49" ht="15">
      <c r="F159" s="1"/>
      <c r="G159" s="1"/>
      <c r="H159" s="1"/>
      <c r="I159" s="34"/>
      <c r="J159" s="1"/>
      <c r="K159" s="1"/>
      <c r="L159" s="1"/>
      <c r="M159" s="1"/>
      <c r="N159" s="1"/>
      <c r="O159" s="1"/>
      <c r="P159" s="1"/>
      <c r="Y159" s="48"/>
      <c r="Z159" s="48"/>
      <c r="AA159" s="48"/>
      <c r="AB159" s="48"/>
      <c r="AC159" s="16"/>
      <c r="AD159" s="16"/>
      <c r="AE159" s="16"/>
      <c r="AF159" s="16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</row>
    <row r="160" spans="6:49" ht="15">
      <c r="F160" s="1"/>
      <c r="G160" s="1"/>
      <c r="H160" s="1"/>
      <c r="I160" s="34"/>
      <c r="J160" s="1"/>
      <c r="K160" s="1"/>
      <c r="L160" s="1"/>
      <c r="M160" s="1"/>
      <c r="N160" s="1"/>
      <c r="O160" s="1"/>
      <c r="P160" s="1"/>
      <c r="Y160" s="48"/>
      <c r="Z160" s="48"/>
      <c r="AA160" s="48"/>
      <c r="AB160" s="48"/>
      <c r="AC160" s="16"/>
      <c r="AD160" s="16"/>
      <c r="AE160" s="16"/>
      <c r="AF160" s="16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</row>
    <row r="161" spans="6:49" ht="15">
      <c r="F161" s="1"/>
      <c r="G161" s="1"/>
      <c r="H161" s="1"/>
      <c r="I161" s="34"/>
      <c r="J161" s="1"/>
      <c r="K161" s="1"/>
      <c r="L161" s="1"/>
      <c r="M161" s="1"/>
      <c r="N161" s="1"/>
      <c r="O161" s="1"/>
      <c r="P161" s="1"/>
      <c r="Y161" s="48"/>
      <c r="Z161" s="48"/>
      <c r="AA161" s="48"/>
      <c r="AB161" s="48"/>
      <c r="AC161" s="16"/>
      <c r="AD161" s="16"/>
      <c r="AE161" s="16"/>
      <c r="AF161" s="16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</row>
    <row r="162" spans="6:49" ht="15">
      <c r="F162" s="1"/>
      <c r="G162" s="1"/>
      <c r="H162" s="1"/>
      <c r="I162" s="34"/>
      <c r="J162" s="1"/>
      <c r="K162" s="1"/>
      <c r="L162" s="1"/>
      <c r="M162" s="1"/>
      <c r="N162" s="1"/>
      <c r="O162" s="1"/>
      <c r="P162" s="1"/>
      <c r="Y162" s="48"/>
      <c r="Z162" s="48"/>
      <c r="AA162" s="48"/>
      <c r="AB162" s="48"/>
      <c r="AC162" s="16"/>
      <c r="AD162" s="16"/>
      <c r="AE162" s="16"/>
      <c r="AF162" s="16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</row>
    <row r="163" spans="6:49" ht="15">
      <c r="F163" s="1"/>
      <c r="G163" s="1"/>
      <c r="H163" s="1"/>
      <c r="I163" s="34"/>
      <c r="J163" s="1"/>
      <c r="K163" s="1"/>
      <c r="L163" s="1"/>
      <c r="M163" s="1"/>
      <c r="N163" s="1"/>
      <c r="O163" s="1"/>
      <c r="P163" s="1"/>
      <c r="Y163" s="48"/>
      <c r="Z163" s="48"/>
      <c r="AA163" s="48"/>
      <c r="AB163" s="48"/>
      <c r="AC163" s="16"/>
      <c r="AD163" s="16"/>
      <c r="AE163" s="16"/>
      <c r="AF163" s="16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</row>
    <row r="164" spans="6:49" ht="15">
      <c r="F164" s="1"/>
      <c r="G164" s="1"/>
      <c r="H164" s="1"/>
      <c r="I164" s="34"/>
      <c r="J164" s="1"/>
      <c r="K164" s="1"/>
      <c r="L164" s="1"/>
      <c r="M164" s="1"/>
      <c r="N164" s="1"/>
      <c r="O164" s="1"/>
      <c r="P164" s="1"/>
      <c r="Y164" s="48"/>
      <c r="Z164" s="48"/>
      <c r="AA164" s="48"/>
      <c r="AB164" s="48"/>
      <c r="AC164" s="16"/>
      <c r="AD164" s="16"/>
      <c r="AE164" s="16"/>
      <c r="AF164" s="16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</row>
    <row r="165" spans="6:49" ht="15">
      <c r="F165" s="1"/>
      <c r="G165" s="1"/>
      <c r="H165" s="1"/>
      <c r="I165" s="34"/>
      <c r="J165" s="1"/>
      <c r="K165" s="1"/>
      <c r="L165" s="1"/>
      <c r="M165" s="1"/>
      <c r="N165" s="1"/>
      <c r="O165" s="1"/>
      <c r="P165" s="1"/>
      <c r="Y165" s="48"/>
      <c r="Z165" s="48"/>
      <c r="AA165" s="48"/>
      <c r="AB165" s="48"/>
      <c r="AC165" s="16"/>
      <c r="AD165" s="16"/>
      <c r="AE165" s="16"/>
      <c r="AF165" s="16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</row>
    <row r="166" spans="6:49" ht="15">
      <c r="F166" s="1"/>
      <c r="G166" s="1"/>
      <c r="H166" s="1"/>
      <c r="I166" s="34"/>
      <c r="J166" s="1"/>
      <c r="K166" s="1"/>
      <c r="L166" s="1"/>
      <c r="M166" s="1"/>
      <c r="N166" s="1"/>
      <c r="O166" s="1"/>
      <c r="P166" s="1"/>
      <c r="Y166" s="48"/>
      <c r="Z166" s="48"/>
      <c r="AA166" s="48"/>
      <c r="AB166" s="48"/>
      <c r="AC166" s="16"/>
      <c r="AD166" s="16"/>
      <c r="AE166" s="16"/>
      <c r="AF166" s="16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</row>
    <row r="167" spans="6:49" ht="15">
      <c r="F167" s="1"/>
      <c r="G167" s="1"/>
      <c r="H167" s="1"/>
      <c r="I167" s="34"/>
      <c r="J167" s="1"/>
      <c r="K167" s="1"/>
      <c r="L167" s="1"/>
      <c r="M167" s="1"/>
      <c r="N167" s="1"/>
      <c r="O167" s="1"/>
      <c r="P167" s="1"/>
      <c r="Y167" s="48"/>
      <c r="Z167" s="48"/>
      <c r="AA167" s="48"/>
      <c r="AB167" s="48"/>
      <c r="AC167" s="16"/>
      <c r="AD167" s="16"/>
      <c r="AE167" s="16"/>
      <c r="AF167" s="16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</row>
    <row r="168" spans="6:49" ht="15">
      <c r="F168" s="1"/>
      <c r="G168" s="1"/>
      <c r="H168" s="1"/>
      <c r="I168" s="34"/>
      <c r="J168" s="1"/>
      <c r="K168" s="1"/>
      <c r="L168" s="1"/>
      <c r="M168" s="1"/>
      <c r="N168" s="1"/>
      <c r="O168" s="1"/>
      <c r="P168" s="1"/>
      <c r="Y168" s="48"/>
      <c r="Z168" s="48"/>
      <c r="AA168" s="48"/>
      <c r="AB168" s="48"/>
      <c r="AC168" s="16"/>
      <c r="AD168" s="16"/>
      <c r="AE168" s="16"/>
      <c r="AF168" s="16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</row>
    <row r="169" spans="6:49" ht="15">
      <c r="F169" s="1"/>
      <c r="G169" s="1"/>
      <c r="H169" s="1"/>
      <c r="I169" s="34"/>
      <c r="J169" s="1"/>
      <c r="K169" s="1"/>
      <c r="L169" s="1"/>
      <c r="M169" s="1"/>
      <c r="N169" s="1"/>
      <c r="O169" s="1"/>
      <c r="P169" s="1"/>
      <c r="Y169" s="48"/>
      <c r="Z169" s="48"/>
      <c r="AA169" s="48"/>
      <c r="AB169" s="48"/>
      <c r="AC169" s="16"/>
      <c r="AD169" s="16"/>
      <c r="AE169" s="16"/>
      <c r="AF169" s="16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</row>
    <row r="170" spans="6:49" ht="15">
      <c r="F170" s="1"/>
      <c r="G170" s="1"/>
      <c r="H170" s="1"/>
      <c r="I170" s="34"/>
      <c r="J170" s="1"/>
      <c r="K170" s="1"/>
      <c r="L170" s="1"/>
      <c r="M170" s="1"/>
      <c r="N170" s="1"/>
      <c r="O170" s="1"/>
      <c r="P170" s="1"/>
      <c r="Y170" s="48"/>
      <c r="Z170" s="48"/>
      <c r="AA170" s="48"/>
      <c r="AB170" s="48"/>
      <c r="AC170" s="16"/>
      <c r="AD170" s="16"/>
      <c r="AE170" s="16"/>
      <c r="AF170" s="16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</row>
    <row r="171" spans="6:49" ht="15">
      <c r="F171" s="1"/>
      <c r="G171" s="1"/>
      <c r="H171" s="1"/>
      <c r="I171" s="34"/>
      <c r="J171" s="1"/>
      <c r="K171" s="1"/>
      <c r="L171" s="1"/>
      <c r="M171" s="1"/>
      <c r="N171" s="1"/>
      <c r="O171" s="1"/>
      <c r="P171" s="1"/>
      <c r="Y171" s="48"/>
      <c r="Z171" s="48"/>
      <c r="AA171" s="48"/>
      <c r="AB171" s="48"/>
      <c r="AC171" s="16"/>
      <c r="AD171" s="16"/>
      <c r="AE171" s="16"/>
      <c r="AF171" s="16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</row>
    <row r="172" spans="6:49" ht="15">
      <c r="F172" s="1"/>
      <c r="G172" s="1"/>
      <c r="H172" s="1"/>
      <c r="I172" s="34"/>
      <c r="J172" s="1"/>
      <c r="K172" s="1"/>
      <c r="L172" s="1"/>
      <c r="M172" s="1"/>
      <c r="N172" s="1"/>
      <c r="O172" s="1"/>
      <c r="P172" s="1"/>
      <c r="Y172" s="48"/>
      <c r="Z172" s="48"/>
      <c r="AA172" s="48"/>
      <c r="AB172" s="48"/>
      <c r="AC172" s="16"/>
      <c r="AD172" s="16"/>
      <c r="AE172" s="16"/>
      <c r="AF172" s="16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</row>
    <row r="173" spans="6:49" ht="15">
      <c r="F173" s="1"/>
      <c r="G173" s="1"/>
      <c r="H173" s="1"/>
      <c r="I173" s="34"/>
      <c r="J173" s="1"/>
      <c r="K173" s="1"/>
      <c r="L173" s="1"/>
      <c r="M173" s="1"/>
      <c r="N173" s="1"/>
      <c r="O173" s="1"/>
      <c r="P173" s="1"/>
      <c r="Y173" s="48"/>
      <c r="Z173" s="48"/>
      <c r="AA173" s="48"/>
      <c r="AB173" s="48"/>
      <c r="AC173" s="16"/>
      <c r="AD173" s="16"/>
      <c r="AE173" s="16"/>
      <c r="AF173" s="16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</row>
    <row r="174" spans="6:49" ht="15">
      <c r="F174" s="1"/>
      <c r="G174" s="1"/>
      <c r="H174" s="1"/>
      <c r="I174" s="34"/>
      <c r="J174" s="1"/>
      <c r="K174" s="1"/>
      <c r="L174" s="1"/>
      <c r="M174" s="1"/>
      <c r="N174" s="1"/>
      <c r="O174" s="1"/>
      <c r="P174" s="1"/>
      <c r="Y174" s="48"/>
      <c r="Z174" s="48"/>
      <c r="AA174" s="48"/>
      <c r="AB174" s="48"/>
      <c r="AC174" s="16"/>
      <c r="AD174" s="16"/>
      <c r="AE174" s="16"/>
      <c r="AF174" s="16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</row>
    <row r="175" spans="6:49" ht="15">
      <c r="F175" s="1"/>
      <c r="G175" s="1"/>
      <c r="H175" s="1"/>
      <c r="I175" s="34"/>
      <c r="J175" s="1"/>
      <c r="K175" s="1"/>
      <c r="L175" s="1"/>
      <c r="M175" s="1"/>
      <c r="N175" s="1"/>
      <c r="O175" s="1"/>
      <c r="P175" s="1"/>
      <c r="Y175" s="48"/>
      <c r="Z175" s="48"/>
      <c r="AA175" s="48"/>
      <c r="AB175" s="48"/>
      <c r="AC175" s="16"/>
      <c r="AD175" s="16"/>
      <c r="AE175" s="16"/>
      <c r="AF175" s="16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</row>
    <row r="176" spans="6:49" ht="15">
      <c r="F176" s="1"/>
      <c r="G176" s="1"/>
      <c r="H176" s="1"/>
      <c r="I176" s="34"/>
      <c r="J176" s="1"/>
      <c r="K176" s="1"/>
      <c r="L176" s="1"/>
      <c r="M176" s="1"/>
      <c r="N176" s="1"/>
      <c r="O176" s="1"/>
      <c r="P176" s="1"/>
      <c r="Y176" s="48"/>
      <c r="Z176" s="48"/>
      <c r="AA176" s="48"/>
      <c r="AB176" s="48"/>
      <c r="AC176" s="16"/>
      <c r="AD176" s="16"/>
      <c r="AE176" s="16"/>
      <c r="AF176" s="16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</row>
    <row r="177" spans="6:49" ht="15">
      <c r="F177" s="1"/>
      <c r="G177" s="1"/>
      <c r="H177" s="1"/>
      <c r="I177" s="34"/>
      <c r="J177" s="1"/>
      <c r="K177" s="1"/>
      <c r="L177" s="1"/>
      <c r="M177" s="1"/>
      <c r="N177" s="1"/>
      <c r="O177" s="1"/>
      <c r="P177" s="1"/>
      <c r="Y177" s="48"/>
      <c r="Z177" s="48"/>
      <c r="AA177" s="48"/>
      <c r="AB177" s="48"/>
      <c r="AC177" s="16"/>
      <c r="AD177" s="16"/>
      <c r="AE177" s="16"/>
      <c r="AF177" s="16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</row>
    <row r="178" spans="6:49" ht="15">
      <c r="F178" s="1"/>
      <c r="G178" s="1"/>
      <c r="H178" s="1"/>
      <c r="I178" s="34"/>
      <c r="J178" s="1"/>
      <c r="K178" s="1"/>
      <c r="L178" s="1"/>
      <c r="M178" s="1"/>
      <c r="N178" s="1"/>
      <c r="O178" s="1"/>
      <c r="P178" s="1"/>
      <c r="Y178" s="48"/>
      <c r="Z178" s="48"/>
      <c r="AA178" s="48"/>
      <c r="AB178" s="48"/>
      <c r="AC178" s="16"/>
      <c r="AD178" s="16"/>
      <c r="AE178" s="16"/>
      <c r="AF178" s="16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</row>
    <row r="179" spans="6:49" ht="15">
      <c r="F179" s="1"/>
      <c r="G179" s="1"/>
      <c r="H179" s="1"/>
      <c r="I179" s="34"/>
      <c r="J179" s="1"/>
      <c r="K179" s="1"/>
      <c r="L179" s="1"/>
      <c r="M179" s="1"/>
      <c r="N179" s="1"/>
      <c r="O179" s="1"/>
      <c r="P179" s="1"/>
      <c r="Y179" s="48"/>
      <c r="Z179" s="48"/>
      <c r="AA179" s="48"/>
      <c r="AB179" s="48"/>
      <c r="AC179" s="16"/>
      <c r="AD179" s="16"/>
      <c r="AE179" s="16"/>
      <c r="AF179" s="16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</row>
    <row r="180" spans="6:49" ht="15">
      <c r="F180" s="1"/>
      <c r="G180" s="1"/>
      <c r="H180" s="1"/>
      <c r="I180" s="34"/>
      <c r="J180" s="1"/>
      <c r="K180" s="1"/>
      <c r="L180" s="1"/>
      <c r="M180" s="1"/>
      <c r="N180" s="1"/>
      <c r="O180" s="1"/>
      <c r="P180" s="1"/>
      <c r="Y180" s="48"/>
      <c r="Z180" s="48"/>
      <c r="AA180" s="48"/>
      <c r="AB180" s="48"/>
      <c r="AC180" s="16"/>
      <c r="AD180" s="16"/>
      <c r="AE180" s="16"/>
      <c r="AF180" s="16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</row>
    <row r="181" spans="6:49" ht="15">
      <c r="F181" s="1"/>
      <c r="G181" s="1"/>
      <c r="H181" s="1"/>
      <c r="I181" s="34"/>
      <c r="J181" s="1"/>
      <c r="K181" s="1"/>
      <c r="L181" s="1"/>
      <c r="M181" s="1"/>
      <c r="N181" s="1"/>
      <c r="O181" s="1"/>
      <c r="P181" s="1"/>
      <c r="Y181" s="48"/>
      <c r="Z181" s="48"/>
      <c r="AA181" s="48"/>
      <c r="AB181" s="48"/>
      <c r="AC181" s="16"/>
      <c r="AD181" s="16"/>
      <c r="AE181" s="16"/>
      <c r="AF181" s="16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</row>
    <row r="182" spans="6:49" ht="15">
      <c r="F182" s="1"/>
      <c r="G182" s="1"/>
      <c r="H182" s="1"/>
      <c r="I182" s="34"/>
      <c r="J182" s="1"/>
      <c r="K182" s="1"/>
      <c r="L182" s="1"/>
      <c r="M182" s="1"/>
      <c r="N182" s="1"/>
      <c r="O182" s="1"/>
      <c r="P182" s="1"/>
      <c r="Y182" s="48"/>
      <c r="Z182" s="48"/>
      <c r="AA182" s="48"/>
      <c r="AB182" s="48"/>
      <c r="AC182" s="16"/>
      <c r="AD182" s="16"/>
      <c r="AE182" s="16"/>
      <c r="AF182" s="16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</row>
    <row r="183" spans="6:49" ht="15">
      <c r="F183" s="1"/>
      <c r="G183" s="1"/>
      <c r="H183" s="1"/>
      <c r="I183" s="34"/>
      <c r="J183" s="1"/>
      <c r="K183" s="1"/>
      <c r="L183" s="1"/>
      <c r="M183" s="1"/>
      <c r="N183" s="1"/>
      <c r="O183" s="1"/>
      <c r="P183" s="1"/>
      <c r="Y183" s="48"/>
      <c r="Z183" s="48"/>
      <c r="AA183" s="48"/>
      <c r="AB183" s="48"/>
      <c r="AC183" s="16"/>
      <c r="AD183" s="16"/>
      <c r="AE183" s="16"/>
      <c r="AF183" s="16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</row>
    <row r="184" spans="6:49" ht="15">
      <c r="F184" s="1"/>
      <c r="G184" s="1"/>
      <c r="H184" s="1"/>
      <c r="I184" s="34"/>
      <c r="J184" s="1"/>
      <c r="K184" s="1"/>
      <c r="L184" s="1"/>
      <c r="M184" s="1"/>
      <c r="N184" s="1"/>
      <c r="O184" s="1"/>
      <c r="P184" s="1"/>
      <c r="Y184" s="48"/>
      <c r="Z184" s="48"/>
      <c r="AA184" s="48"/>
      <c r="AB184" s="48"/>
      <c r="AC184" s="16"/>
      <c r="AD184" s="16"/>
      <c r="AE184" s="16"/>
      <c r="AF184" s="16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</row>
    <row r="185" spans="6:49" ht="15">
      <c r="F185" s="1"/>
      <c r="G185" s="1"/>
      <c r="H185" s="1"/>
      <c r="I185" s="34"/>
      <c r="J185" s="1"/>
      <c r="K185" s="1"/>
      <c r="L185" s="1"/>
      <c r="M185" s="1"/>
      <c r="N185" s="1"/>
      <c r="O185" s="1"/>
      <c r="P185" s="1"/>
      <c r="Y185" s="48"/>
      <c r="Z185" s="48"/>
      <c r="AA185" s="48"/>
      <c r="AB185" s="48"/>
      <c r="AC185" s="16"/>
      <c r="AD185" s="16"/>
      <c r="AE185" s="16"/>
      <c r="AF185" s="16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</row>
    <row r="186" spans="6:49" ht="15">
      <c r="F186" s="1"/>
      <c r="G186" s="1"/>
      <c r="H186" s="1"/>
      <c r="I186" s="34"/>
      <c r="J186" s="1"/>
      <c r="K186" s="1"/>
      <c r="L186" s="1"/>
      <c r="M186" s="1"/>
      <c r="N186" s="1"/>
      <c r="O186" s="1"/>
      <c r="P186" s="1"/>
      <c r="Y186" s="48"/>
      <c r="Z186" s="48"/>
      <c r="AA186" s="48"/>
      <c r="AB186" s="48"/>
      <c r="AC186" s="16"/>
      <c r="AD186" s="16"/>
      <c r="AE186" s="16"/>
      <c r="AF186" s="16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</row>
    <row r="187" spans="6:49" ht="15">
      <c r="F187" s="1"/>
      <c r="G187" s="1"/>
      <c r="H187" s="1"/>
      <c r="I187" s="34"/>
      <c r="J187" s="1"/>
      <c r="K187" s="1"/>
      <c r="L187" s="1"/>
      <c r="M187" s="1"/>
      <c r="N187" s="1"/>
      <c r="O187" s="1"/>
      <c r="P187" s="1"/>
      <c r="Y187" s="48"/>
      <c r="Z187" s="48"/>
      <c r="AA187" s="48"/>
      <c r="AB187" s="48"/>
      <c r="AC187" s="16"/>
      <c r="AD187" s="16"/>
      <c r="AE187" s="16"/>
      <c r="AF187" s="16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</row>
    <row r="188" spans="6:49" ht="15">
      <c r="F188" s="1"/>
      <c r="G188" s="1"/>
      <c r="H188" s="1"/>
      <c r="I188" s="34"/>
      <c r="J188" s="1"/>
      <c r="K188" s="1"/>
      <c r="L188" s="1"/>
      <c r="M188" s="1"/>
      <c r="N188" s="1"/>
      <c r="O188" s="1"/>
      <c r="P188" s="1"/>
      <c r="Y188" s="48"/>
      <c r="Z188" s="48"/>
      <c r="AA188" s="48"/>
      <c r="AB188" s="48"/>
      <c r="AC188" s="16"/>
      <c r="AD188" s="16"/>
      <c r="AE188" s="16"/>
      <c r="AF188" s="16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</row>
    <row r="189" spans="6:49" ht="15">
      <c r="F189" s="1"/>
      <c r="G189" s="1"/>
      <c r="H189" s="1"/>
      <c r="I189" s="34"/>
      <c r="J189" s="1"/>
      <c r="K189" s="1"/>
      <c r="L189" s="1"/>
      <c r="M189" s="1"/>
      <c r="N189" s="1"/>
      <c r="O189" s="1"/>
      <c r="P189" s="1"/>
      <c r="Y189" s="48"/>
      <c r="Z189" s="48"/>
      <c r="AA189" s="48"/>
      <c r="AB189" s="48"/>
      <c r="AC189" s="16"/>
      <c r="AD189" s="16"/>
      <c r="AE189" s="16"/>
      <c r="AF189" s="16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</row>
    <row r="190" spans="6:49" ht="15">
      <c r="F190" s="1"/>
      <c r="G190" s="1"/>
      <c r="H190" s="1"/>
      <c r="I190" s="34"/>
      <c r="J190" s="1"/>
      <c r="K190" s="1"/>
      <c r="L190" s="1"/>
      <c r="M190" s="1"/>
      <c r="N190" s="1"/>
      <c r="O190" s="1"/>
      <c r="P190" s="1"/>
      <c r="Y190" s="48"/>
      <c r="Z190" s="48"/>
      <c r="AA190" s="48"/>
      <c r="AB190" s="48"/>
      <c r="AC190" s="16"/>
      <c r="AD190" s="16"/>
      <c r="AE190" s="16"/>
      <c r="AF190" s="16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</row>
    <row r="191" spans="6:49" ht="15">
      <c r="F191" s="1"/>
      <c r="G191" s="1"/>
      <c r="H191" s="1"/>
      <c r="I191" s="34"/>
      <c r="J191" s="1"/>
      <c r="K191" s="1"/>
      <c r="L191" s="1"/>
      <c r="M191" s="1"/>
      <c r="N191" s="1"/>
      <c r="O191" s="1"/>
      <c r="P191" s="1"/>
      <c r="Y191" s="48"/>
      <c r="Z191" s="48"/>
      <c r="AA191" s="48"/>
      <c r="AB191" s="48"/>
      <c r="AC191" s="16"/>
      <c r="AD191" s="16"/>
      <c r="AE191" s="16"/>
      <c r="AF191" s="16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</row>
    <row r="192" spans="6:49" ht="15">
      <c r="F192" s="1"/>
      <c r="G192" s="1"/>
      <c r="H192" s="1"/>
      <c r="I192" s="34"/>
      <c r="J192" s="1"/>
      <c r="K192" s="1"/>
      <c r="L192" s="1"/>
      <c r="M192" s="1"/>
      <c r="N192" s="1"/>
      <c r="O192" s="1"/>
      <c r="P192" s="1"/>
      <c r="Y192" s="48"/>
      <c r="Z192" s="48"/>
      <c r="AA192" s="48"/>
      <c r="AB192" s="48"/>
      <c r="AC192" s="16"/>
      <c r="AD192" s="16"/>
      <c r="AE192" s="16"/>
      <c r="AF192" s="16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</row>
    <row r="193" spans="6:49" ht="15">
      <c r="F193" s="1"/>
      <c r="G193" s="1"/>
      <c r="H193" s="1"/>
      <c r="I193" s="34"/>
      <c r="J193" s="1"/>
      <c r="K193" s="1"/>
      <c r="L193" s="1"/>
      <c r="M193" s="1"/>
      <c r="N193" s="1"/>
      <c r="O193" s="1"/>
      <c r="P193" s="1"/>
      <c r="Y193" s="48"/>
      <c r="Z193" s="48"/>
      <c r="AA193" s="48"/>
      <c r="AB193" s="48"/>
      <c r="AC193" s="16"/>
      <c r="AD193" s="16"/>
      <c r="AE193" s="16"/>
      <c r="AF193" s="16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</row>
    <row r="194" spans="6:49" ht="15">
      <c r="F194" s="1"/>
      <c r="G194" s="1"/>
      <c r="H194" s="1"/>
      <c r="I194" s="34"/>
      <c r="J194" s="1"/>
      <c r="K194" s="1"/>
      <c r="L194" s="1"/>
      <c r="M194" s="1"/>
      <c r="N194" s="1"/>
      <c r="O194" s="1"/>
      <c r="P194" s="1"/>
      <c r="Y194" s="48"/>
      <c r="Z194" s="48"/>
      <c r="AA194" s="48"/>
      <c r="AB194" s="48"/>
      <c r="AC194" s="16"/>
      <c r="AD194" s="16"/>
      <c r="AE194" s="16"/>
      <c r="AF194" s="16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</row>
    <row r="195" spans="6:49" ht="15">
      <c r="F195" s="1"/>
      <c r="G195" s="1"/>
      <c r="H195" s="1"/>
      <c r="I195" s="34"/>
      <c r="J195" s="1"/>
      <c r="K195" s="1"/>
      <c r="L195" s="1"/>
      <c r="M195" s="1"/>
      <c r="N195" s="1"/>
      <c r="O195" s="1"/>
      <c r="P195" s="1"/>
      <c r="Y195" s="48"/>
      <c r="Z195" s="48"/>
      <c r="AA195" s="48"/>
      <c r="AB195" s="48"/>
      <c r="AC195" s="16"/>
      <c r="AD195" s="16"/>
      <c r="AE195" s="16"/>
      <c r="AF195" s="16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</row>
    <row r="196" spans="6:49" ht="15">
      <c r="F196" s="1"/>
      <c r="G196" s="1"/>
      <c r="H196" s="1"/>
      <c r="I196" s="34"/>
      <c r="J196" s="1"/>
      <c r="K196" s="1"/>
      <c r="L196" s="1"/>
      <c r="M196" s="1"/>
      <c r="N196" s="1"/>
      <c r="O196" s="1"/>
      <c r="P196" s="1"/>
      <c r="Y196" s="48"/>
      <c r="Z196" s="48"/>
      <c r="AA196" s="48"/>
      <c r="AB196" s="48"/>
      <c r="AC196" s="16"/>
      <c r="AD196" s="16"/>
      <c r="AE196" s="16"/>
      <c r="AF196" s="16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</row>
    <row r="197" spans="6:49" ht="15">
      <c r="F197" s="1"/>
      <c r="G197" s="1"/>
      <c r="H197" s="1"/>
      <c r="I197" s="34"/>
      <c r="J197" s="1"/>
      <c r="K197" s="1"/>
      <c r="L197" s="1"/>
      <c r="M197" s="1"/>
      <c r="N197" s="1"/>
      <c r="O197" s="1"/>
      <c r="P197" s="1"/>
      <c r="Y197" s="48"/>
      <c r="Z197" s="48"/>
      <c r="AA197" s="48"/>
      <c r="AB197" s="48"/>
      <c r="AC197" s="16"/>
      <c r="AD197" s="16"/>
      <c r="AE197" s="16"/>
      <c r="AF197" s="16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</row>
    <row r="198" spans="6:49" ht="15">
      <c r="F198" s="1"/>
      <c r="G198" s="1"/>
      <c r="H198" s="1"/>
      <c r="I198" s="34"/>
      <c r="J198" s="1"/>
      <c r="K198" s="1"/>
      <c r="L198" s="1"/>
      <c r="M198" s="1"/>
      <c r="N198" s="1"/>
      <c r="O198" s="1"/>
      <c r="P198" s="1"/>
      <c r="Y198" s="48"/>
      <c r="Z198" s="48"/>
      <c r="AA198" s="48"/>
      <c r="AB198" s="48"/>
      <c r="AC198" s="16"/>
      <c r="AD198" s="16"/>
      <c r="AE198" s="16"/>
      <c r="AF198" s="16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</row>
    <row r="199" spans="6:49" ht="15">
      <c r="F199" s="1"/>
      <c r="G199" s="1"/>
      <c r="H199" s="1"/>
      <c r="I199" s="34"/>
      <c r="J199" s="1"/>
      <c r="K199" s="1"/>
      <c r="L199" s="1"/>
      <c r="M199" s="1"/>
      <c r="N199" s="1"/>
      <c r="O199" s="1"/>
      <c r="P199" s="1"/>
      <c r="Y199" s="48"/>
      <c r="Z199" s="48"/>
      <c r="AA199" s="48"/>
      <c r="AB199" s="48"/>
      <c r="AC199" s="16"/>
      <c r="AD199" s="16"/>
      <c r="AE199" s="16"/>
      <c r="AF199" s="16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</row>
    <row r="200" spans="6:49" ht="15">
      <c r="F200" s="1"/>
      <c r="G200" s="1"/>
      <c r="H200" s="1"/>
      <c r="I200" s="34"/>
      <c r="J200" s="1"/>
      <c r="K200" s="1"/>
      <c r="L200" s="1"/>
      <c r="M200" s="1"/>
      <c r="N200" s="1"/>
      <c r="O200" s="1"/>
      <c r="P200" s="1"/>
      <c r="Y200" s="48"/>
      <c r="Z200" s="48"/>
      <c r="AA200" s="48"/>
      <c r="AB200" s="48"/>
      <c r="AC200" s="16"/>
      <c r="AD200" s="16"/>
      <c r="AE200" s="16"/>
      <c r="AF200" s="16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</row>
    <row r="201" spans="6:49" ht="15">
      <c r="F201" s="1"/>
      <c r="G201" s="1"/>
      <c r="H201" s="1"/>
      <c r="I201" s="34"/>
      <c r="J201" s="1"/>
      <c r="K201" s="1"/>
      <c r="L201" s="1"/>
      <c r="M201" s="1"/>
      <c r="N201" s="1"/>
      <c r="O201" s="1"/>
      <c r="P201" s="1"/>
      <c r="Y201" s="48"/>
      <c r="Z201" s="48"/>
      <c r="AA201" s="48"/>
      <c r="AB201" s="48"/>
      <c r="AC201" s="16"/>
      <c r="AD201" s="16"/>
      <c r="AE201" s="16"/>
      <c r="AF201" s="16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</row>
    <row r="202" spans="6:49" ht="15">
      <c r="F202" s="1"/>
      <c r="G202" s="1"/>
      <c r="H202" s="1"/>
      <c r="I202" s="34"/>
      <c r="J202" s="1"/>
      <c r="K202" s="1"/>
      <c r="L202" s="1"/>
      <c r="M202" s="1"/>
      <c r="N202" s="1"/>
      <c r="O202" s="1"/>
      <c r="P202" s="1"/>
      <c r="Y202" s="48"/>
      <c r="Z202" s="48"/>
      <c r="AA202" s="48"/>
      <c r="AB202" s="48"/>
      <c r="AC202" s="16"/>
      <c r="AD202" s="16"/>
      <c r="AE202" s="16"/>
      <c r="AF202" s="16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</row>
    <row r="203" spans="6:49" ht="15">
      <c r="F203" s="1"/>
      <c r="G203" s="1"/>
      <c r="H203" s="1"/>
      <c r="I203" s="34"/>
      <c r="J203" s="1"/>
      <c r="K203" s="1"/>
      <c r="L203" s="1"/>
      <c r="M203" s="1"/>
      <c r="N203" s="1"/>
      <c r="O203" s="1"/>
      <c r="P203" s="1"/>
      <c r="Y203" s="48"/>
      <c r="Z203" s="48"/>
      <c r="AA203" s="48"/>
      <c r="AB203" s="48"/>
      <c r="AC203" s="16"/>
      <c r="AD203" s="16"/>
      <c r="AE203" s="16"/>
      <c r="AF203" s="16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</row>
    <row r="204" spans="6:49" ht="15">
      <c r="F204" s="1"/>
      <c r="G204" s="1"/>
      <c r="H204" s="1"/>
      <c r="I204" s="34"/>
      <c r="J204" s="1"/>
      <c r="K204" s="1"/>
      <c r="L204" s="1"/>
      <c r="M204" s="1"/>
      <c r="N204" s="1"/>
      <c r="O204" s="1"/>
      <c r="P204" s="1"/>
      <c r="Y204" s="48"/>
      <c r="Z204" s="48"/>
      <c r="AA204" s="48"/>
      <c r="AB204" s="48"/>
      <c r="AC204" s="16"/>
      <c r="AD204" s="16"/>
      <c r="AE204" s="16"/>
      <c r="AF204" s="16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</row>
    <row r="205" spans="6:49" ht="15">
      <c r="F205" s="1"/>
      <c r="G205" s="1"/>
      <c r="H205" s="1"/>
      <c r="I205" s="34"/>
      <c r="J205" s="1"/>
      <c r="K205" s="1"/>
      <c r="L205" s="1"/>
      <c r="M205" s="1"/>
      <c r="N205" s="1"/>
      <c r="O205" s="1"/>
      <c r="P205" s="1"/>
      <c r="Y205" s="48"/>
      <c r="Z205" s="48"/>
      <c r="AA205" s="48"/>
      <c r="AB205" s="48"/>
      <c r="AC205" s="16"/>
      <c r="AD205" s="16"/>
      <c r="AE205" s="16"/>
      <c r="AF205" s="16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</row>
    <row r="206" spans="6:49" ht="15">
      <c r="F206" s="1"/>
      <c r="G206" s="1"/>
      <c r="H206" s="1"/>
      <c r="I206" s="34"/>
      <c r="J206" s="1"/>
      <c r="K206" s="1"/>
      <c r="L206" s="1"/>
      <c r="M206" s="1"/>
      <c r="N206" s="1"/>
      <c r="O206" s="1"/>
      <c r="P206" s="1"/>
      <c r="Y206" s="48"/>
      <c r="Z206" s="48"/>
      <c r="AA206" s="48"/>
      <c r="AB206" s="48"/>
      <c r="AC206" s="16"/>
      <c r="AD206" s="16"/>
      <c r="AE206" s="16"/>
      <c r="AF206" s="16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</row>
    <row r="207" spans="6:49" ht="15">
      <c r="F207" s="1"/>
      <c r="G207" s="1"/>
      <c r="H207" s="1"/>
      <c r="I207" s="34"/>
      <c r="J207" s="1"/>
      <c r="K207" s="1"/>
      <c r="L207" s="1"/>
      <c r="M207" s="1"/>
      <c r="N207" s="1"/>
      <c r="O207" s="1"/>
      <c r="P207" s="1"/>
      <c r="Y207" s="48"/>
      <c r="Z207" s="48"/>
      <c r="AA207" s="48"/>
      <c r="AB207" s="48"/>
      <c r="AC207" s="16"/>
      <c r="AD207" s="16"/>
      <c r="AE207" s="16"/>
      <c r="AF207" s="16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</row>
    <row r="208" spans="6:49" ht="15">
      <c r="F208" s="1"/>
      <c r="G208" s="1"/>
      <c r="H208" s="1"/>
      <c r="I208" s="34"/>
      <c r="J208" s="1"/>
      <c r="K208" s="1"/>
      <c r="L208" s="1"/>
      <c r="M208" s="1"/>
      <c r="N208" s="1"/>
      <c r="O208" s="1"/>
      <c r="P208" s="1"/>
      <c r="Y208" s="48"/>
      <c r="Z208" s="48"/>
      <c r="AA208" s="48"/>
      <c r="AB208" s="48"/>
      <c r="AC208" s="16"/>
      <c r="AD208" s="16"/>
      <c r="AE208" s="16"/>
      <c r="AF208" s="16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</row>
    <row r="209" spans="6:49" ht="15">
      <c r="F209" s="1"/>
      <c r="G209" s="1"/>
      <c r="H209" s="1"/>
      <c r="I209" s="34"/>
      <c r="J209" s="1"/>
      <c r="K209" s="1"/>
      <c r="L209" s="1"/>
      <c r="M209" s="1"/>
      <c r="N209" s="1"/>
      <c r="O209" s="1"/>
      <c r="P209" s="1"/>
      <c r="Y209" s="48"/>
      <c r="Z209" s="48"/>
      <c r="AA209" s="48"/>
      <c r="AB209" s="48"/>
      <c r="AC209" s="16"/>
      <c r="AD209" s="16"/>
      <c r="AE209" s="16"/>
      <c r="AF209" s="16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</row>
    <row r="210" spans="6:49" ht="15">
      <c r="F210" s="1"/>
      <c r="G210" s="1"/>
      <c r="H210" s="1"/>
      <c r="I210" s="34"/>
      <c r="J210" s="1"/>
      <c r="K210" s="1"/>
      <c r="L210" s="1"/>
      <c r="M210" s="1"/>
      <c r="N210" s="1"/>
      <c r="O210" s="1"/>
      <c r="P210" s="1"/>
      <c r="Y210" s="48"/>
      <c r="Z210" s="48"/>
      <c r="AA210" s="48"/>
      <c r="AB210" s="48"/>
      <c r="AC210" s="16"/>
      <c r="AD210" s="16"/>
      <c r="AE210" s="16"/>
      <c r="AF210" s="16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</row>
    <row r="211" spans="6:49" ht="15">
      <c r="F211" s="1"/>
      <c r="G211" s="1"/>
      <c r="H211" s="1"/>
      <c r="I211" s="34"/>
      <c r="J211" s="1"/>
      <c r="K211" s="1"/>
      <c r="L211" s="1"/>
      <c r="M211" s="1"/>
      <c r="N211" s="1"/>
      <c r="O211" s="1"/>
      <c r="P211" s="1"/>
      <c r="Y211" s="48"/>
      <c r="Z211" s="48"/>
      <c r="AA211" s="48"/>
      <c r="AB211" s="48"/>
      <c r="AC211" s="16"/>
      <c r="AD211" s="16"/>
      <c r="AE211" s="16"/>
      <c r="AF211" s="16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</row>
    <row r="212" spans="6:49" ht="15">
      <c r="F212" s="1"/>
      <c r="G212" s="1"/>
      <c r="H212" s="1"/>
      <c r="I212" s="34"/>
      <c r="J212" s="1"/>
      <c r="K212" s="1"/>
      <c r="L212" s="1"/>
      <c r="M212" s="1"/>
      <c r="N212" s="1"/>
      <c r="O212" s="1"/>
      <c r="P212" s="1"/>
      <c r="Y212" s="48"/>
      <c r="Z212" s="48"/>
      <c r="AA212" s="48"/>
      <c r="AB212" s="48"/>
      <c r="AC212" s="16"/>
      <c r="AD212" s="16"/>
      <c r="AE212" s="16"/>
      <c r="AF212" s="16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</row>
    <row r="213" spans="6:49" ht="15">
      <c r="F213" s="1"/>
      <c r="G213" s="1"/>
      <c r="H213" s="1"/>
      <c r="I213" s="34"/>
      <c r="J213" s="1"/>
      <c r="K213" s="1"/>
      <c r="L213" s="1"/>
      <c r="M213" s="1"/>
      <c r="N213" s="1"/>
      <c r="O213" s="1"/>
      <c r="P213" s="1"/>
      <c r="Y213" s="48"/>
      <c r="Z213" s="48"/>
      <c r="AA213" s="48"/>
      <c r="AB213" s="48"/>
      <c r="AC213" s="16"/>
      <c r="AD213" s="16"/>
      <c r="AE213" s="16"/>
      <c r="AF213" s="16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</row>
    <row r="214" spans="6:49" ht="15">
      <c r="F214" s="1"/>
      <c r="G214" s="1"/>
      <c r="H214" s="1"/>
      <c r="I214" s="34"/>
      <c r="J214" s="1"/>
      <c r="K214" s="1"/>
      <c r="L214" s="1"/>
      <c r="M214" s="1"/>
      <c r="N214" s="1"/>
      <c r="O214" s="1"/>
      <c r="P214" s="1"/>
      <c r="Y214" s="48"/>
      <c r="Z214" s="48"/>
      <c r="AA214" s="48"/>
      <c r="AB214" s="48"/>
      <c r="AC214" s="16"/>
      <c r="AD214" s="16"/>
      <c r="AE214" s="16"/>
      <c r="AF214" s="16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</row>
    <row r="215" spans="6:49" ht="15">
      <c r="F215" s="1"/>
      <c r="G215" s="1"/>
      <c r="H215" s="1"/>
      <c r="I215" s="34"/>
      <c r="J215" s="1"/>
      <c r="K215" s="1"/>
      <c r="L215" s="1"/>
      <c r="M215" s="1"/>
      <c r="N215" s="1"/>
      <c r="O215" s="1"/>
      <c r="P215" s="1"/>
      <c r="Y215" s="48"/>
      <c r="Z215" s="48"/>
      <c r="AA215" s="48"/>
      <c r="AB215" s="48"/>
      <c r="AC215" s="16"/>
      <c r="AD215" s="16"/>
      <c r="AE215" s="16"/>
      <c r="AF215" s="16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</row>
    <row r="216" spans="6:49" ht="15">
      <c r="F216" s="1"/>
      <c r="G216" s="1"/>
      <c r="H216" s="1"/>
      <c r="I216" s="34"/>
      <c r="J216" s="1"/>
      <c r="K216" s="1"/>
      <c r="L216" s="1"/>
      <c r="M216" s="1"/>
      <c r="N216" s="1"/>
      <c r="O216" s="1"/>
      <c r="P216" s="1"/>
      <c r="Y216" s="48"/>
      <c r="Z216" s="48"/>
      <c r="AA216" s="48"/>
      <c r="AB216" s="48"/>
      <c r="AC216" s="16"/>
      <c r="AD216" s="16"/>
      <c r="AE216" s="16"/>
      <c r="AF216" s="16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</row>
    <row r="217" spans="6:49" ht="15">
      <c r="F217" s="1"/>
      <c r="G217" s="1"/>
      <c r="H217" s="1"/>
      <c r="I217" s="34"/>
      <c r="J217" s="1"/>
      <c r="K217" s="1"/>
      <c r="L217" s="1"/>
      <c r="M217" s="1"/>
      <c r="N217" s="1"/>
      <c r="O217" s="1"/>
      <c r="P217" s="1"/>
      <c r="Y217" s="48"/>
      <c r="Z217" s="48"/>
      <c r="AA217" s="48"/>
      <c r="AB217" s="48"/>
      <c r="AC217" s="16"/>
      <c r="AD217" s="16"/>
      <c r="AE217" s="16"/>
      <c r="AF217" s="16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</row>
    <row r="218" spans="2:49" ht="15">
      <c r="B218" s="10"/>
      <c r="C218" s="10"/>
      <c r="D218" s="10"/>
      <c r="E218" s="10"/>
      <c r="F218" s="1"/>
      <c r="G218" s="1"/>
      <c r="H218" s="1"/>
      <c r="I218" s="12"/>
      <c r="J218" s="1"/>
      <c r="K218" s="1"/>
      <c r="L218" s="1"/>
      <c r="M218" s="1"/>
      <c r="N218" s="1"/>
      <c r="O218" s="1"/>
      <c r="P218" s="1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</row>
    <row r="219" spans="13:49" ht="15">
      <c r="M219" s="1"/>
      <c r="N219" s="1"/>
      <c r="O219" s="1"/>
      <c r="P219" s="1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</row>
    <row r="220" spans="13:49" ht="15">
      <c r="M220" s="1"/>
      <c r="N220" s="1"/>
      <c r="O220" s="1"/>
      <c r="P220" s="1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</row>
    <row r="221" spans="13:49" ht="15">
      <c r="M221" s="1"/>
      <c r="N221" s="1"/>
      <c r="O221" s="1"/>
      <c r="P221" s="10"/>
      <c r="Q221" s="17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</row>
    <row r="222" spans="13:49" ht="15">
      <c r="M222" s="10"/>
      <c r="N222" s="1"/>
      <c r="O222" s="1"/>
      <c r="P222" s="10"/>
      <c r="Q222" s="10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</row>
    <row r="223" spans="13:49" ht="15">
      <c r="M223" s="10"/>
      <c r="N223" s="1"/>
      <c r="O223" s="1"/>
      <c r="P223" s="10"/>
      <c r="Q223" s="10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</row>
    <row r="224" spans="13:49" ht="15">
      <c r="M224" s="10"/>
      <c r="N224" s="1"/>
      <c r="O224" s="1"/>
      <c r="P224" s="10"/>
      <c r="Q224" s="10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</row>
    <row r="225" spans="13:49" ht="15">
      <c r="M225" s="10"/>
      <c r="N225" s="1"/>
      <c r="O225" s="1"/>
      <c r="P225" s="10"/>
      <c r="Q225" s="10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</row>
    <row r="226" spans="13:49" ht="15">
      <c r="M226" s="10"/>
      <c r="N226" s="1"/>
      <c r="O226" s="1"/>
      <c r="P226" s="10"/>
      <c r="Q226" s="10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</row>
    <row r="227" spans="13:49" ht="15">
      <c r="M227" s="10"/>
      <c r="N227" s="1"/>
      <c r="O227" s="1"/>
      <c r="P227" s="10"/>
      <c r="Q227" s="10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</row>
    <row r="228" spans="13:49" ht="15">
      <c r="M228" s="10"/>
      <c r="N228" s="1"/>
      <c r="O228" s="1"/>
      <c r="P228" s="10"/>
      <c r="Q228" s="10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</row>
    <row r="229" spans="13:49" ht="15">
      <c r="M229" s="10"/>
      <c r="N229" s="1"/>
      <c r="O229" s="1"/>
      <c r="P229" s="10"/>
      <c r="Q229" s="10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</row>
    <row r="230" spans="13:49" ht="15">
      <c r="M230" s="10"/>
      <c r="N230" s="1"/>
      <c r="O230" s="1"/>
      <c r="P230" s="10"/>
      <c r="Q230" s="10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</row>
    <row r="231" spans="13:49" ht="15">
      <c r="M231" s="10"/>
      <c r="N231" s="1"/>
      <c r="O231" s="1"/>
      <c r="P231" s="10"/>
      <c r="Q231" s="10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</row>
    <row r="232" spans="13:49" ht="15">
      <c r="M232" s="10"/>
      <c r="N232" s="1"/>
      <c r="O232" s="1"/>
      <c r="P232" s="10"/>
      <c r="Q232" s="10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</row>
    <row r="233" spans="13:49" ht="15">
      <c r="M233" s="10"/>
      <c r="N233" s="1"/>
      <c r="O233" s="1"/>
      <c r="P233" s="10"/>
      <c r="Q233" s="17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</row>
    <row r="234" spans="13:49" ht="15">
      <c r="M234" s="10"/>
      <c r="N234" s="1"/>
      <c r="O234" s="1"/>
      <c r="P234" s="10"/>
      <c r="Q234" s="17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</row>
    <row r="235" spans="13:49" ht="15">
      <c r="M235" s="10"/>
      <c r="N235" s="1"/>
      <c r="O235" s="1"/>
      <c r="P235" s="10"/>
      <c r="Q235" s="17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</row>
    <row r="236" spans="13:49" ht="15">
      <c r="M236" s="10"/>
      <c r="N236" s="1"/>
      <c r="O236" s="1"/>
      <c r="P236" s="10"/>
      <c r="Q236" s="17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</row>
    <row r="237" spans="13:49" ht="15">
      <c r="M237" s="10"/>
      <c r="N237" s="1"/>
      <c r="O237" s="1"/>
      <c r="P237" s="10"/>
      <c r="Q237" s="17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</row>
    <row r="238" spans="13:49" ht="15">
      <c r="M238" s="10"/>
      <c r="N238" s="1"/>
      <c r="O238" s="1"/>
      <c r="P238" s="1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</row>
    <row r="239" spans="13:49" ht="15">
      <c r="M239" s="10"/>
      <c r="N239" s="1"/>
      <c r="O239" s="1"/>
      <c r="P239" s="1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</row>
    <row r="240" spans="13:49" ht="15">
      <c r="M240" s="10"/>
      <c r="N240" s="1"/>
      <c r="O240" s="1"/>
      <c r="P240" s="1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</row>
    <row r="241" spans="13:49" ht="15">
      <c r="M241" s="1"/>
      <c r="N241" s="1"/>
      <c r="O241" s="1"/>
      <c r="P241" s="1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</row>
    <row r="242" spans="13:49" ht="15">
      <c r="M242" s="1"/>
      <c r="N242" s="1"/>
      <c r="O242" s="1"/>
      <c r="P242" s="1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</row>
    <row r="243" spans="13:49" ht="15">
      <c r="M243" s="1"/>
      <c r="N243" s="1"/>
      <c r="O243" s="1"/>
      <c r="P243" s="1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</row>
    <row r="244" spans="13:49" ht="15">
      <c r="M244" s="1"/>
      <c r="N244" s="1"/>
      <c r="O244" s="1"/>
      <c r="P244" s="1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</row>
    <row r="245" spans="13:49" ht="15">
      <c r="M245" s="1"/>
      <c r="N245" s="1"/>
      <c r="O245" s="1"/>
      <c r="P245" s="1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</row>
    <row r="246" spans="13:49" ht="15">
      <c r="M246" s="1"/>
      <c r="N246" s="1"/>
      <c r="O246" s="1"/>
      <c r="P246" s="1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</row>
    <row r="247" spans="13:49" ht="15">
      <c r="M247" s="1"/>
      <c r="N247" s="1"/>
      <c r="O247" s="1"/>
      <c r="P247" s="1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</row>
    <row r="248" spans="13:49" ht="15">
      <c r="M248" s="1"/>
      <c r="N248" s="1"/>
      <c r="O248" s="1"/>
      <c r="P248" s="1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</row>
    <row r="249" spans="13:49" ht="15">
      <c r="M249" s="1"/>
      <c r="N249" s="1"/>
      <c r="O249" s="1"/>
      <c r="P249" s="1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</row>
    <row r="250" spans="13:49" ht="15">
      <c r="M250" s="1"/>
      <c r="N250" s="1"/>
      <c r="O250" s="1"/>
      <c r="P250" s="1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</row>
    <row r="251" spans="13:49" ht="15">
      <c r="M251" s="1"/>
      <c r="N251" s="1"/>
      <c r="O251" s="1"/>
      <c r="P251" s="1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</row>
    <row r="252" spans="13:49" ht="15">
      <c r="M252" s="1"/>
      <c r="N252" s="1"/>
      <c r="O252" s="1"/>
      <c r="P252" s="1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</row>
    <row r="253" spans="13:49" ht="15">
      <c r="M253" s="1"/>
      <c r="N253" s="1"/>
      <c r="O253" s="1"/>
      <c r="P253" s="1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</row>
    <row r="254" spans="13:49" ht="15">
      <c r="M254" s="1"/>
      <c r="N254" s="1"/>
      <c r="O254" s="1"/>
      <c r="P254" s="1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</row>
    <row r="255" spans="13:49" ht="15">
      <c r="M255" s="1"/>
      <c r="N255" s="1"/>
      <c r="O255" s="1"/>
      <c r="P255" s="1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</row>
    <row r="256" spans="13:49" ht="15">
      <c r="M256" s="10"/>
      <c r="N256" s="1"/>
      <c r="O256" s="1"/>
      <c r="P256" s="1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</row>
    <row r="257" spans="13:49" ht="15">
      <c r="M257" s="10"/>
      <c r="N257" s="1"/>
      <c r="O257" s="1"/>
      <c r="P257" s="1"/>
      <c r="Y257" s="48"/>
      <c r="Z257" s="48"/>
      <c r="AA257" s="48"/>
      <c r="AB257" s="48"/>
      <c r="AC257" s="16"/>
      <c r="AD257" s="16"/>
      <c r="AE257" s="16"/>
      <c r="AF257" s="16"/>
      <c r="AG257" s="16"/>
      <c r="AH257" s="123"/>
      <c r="AI257" s="16"/>
      <c r="AJ257" s="27"/>
      <c r="AK257" s="16"/>
      <c r="AL257" s="16"/>
      <c r="AM257" s="16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</row>
    <row r="258" spans="13:49" ht="15">
      <c r="M258" s="10"/>
      <c r="N258" s="1"/>
      <c r="O258" s="1"/>
      <c r="P258" s="1"/>
      <c r="Y258" s="48"/>
      <c r="Z258" s="48"/>
      <c r="AA258" s="48"/>
      <c r="AB258" s="48"/>
      <c r="AC258" s="122"/>
      <c r="AD258" s="16"/>
      <c r="AE258" s="16"/>
      <c r="AF258" s="27"/>
      <c r="AG258" s="16"/>
      <c r="AH258" s="122"/>
      <c r="AI258" s="27"/>
      <c r="AJ258" s="16"/>
      <c r="AK258" s="54"/>
      <c r="AL258" s="16"/>
      <c r="AM258" s="16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</row>
    <row r="259" spans="13:49" ht="15">
      <c r="M259" s="10"/>
      <c r="N259" s="1"/>
      <c r="O259" s="1"/>
      <c r="P259" s="1"/>
      <c r="Y259" s="48"/>
      <c r="Z259" s="48"/>
      <c r="AA259" s="48"/>
      <c r="AB259" s="48"/>
      <c r="AC259" s="122"/>
      <c r="AD259" s="16"/>
      <c r="AE259" s="16"/>
      <c r="AF259" s="16"/>
      <c r="AG259" s="16"/>
      <c r="AH259" s="124"/>
      <c r="AI259" s="16"/>
      <c r="AJ259" s="16"/>
      <c r="AK259" s="54"/>
      <c r="AL259" s="54"/>
      <c r="AM259" s="16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</row>
    <row r="260" spans="13:49" ht="15">
      <c r="M260" s="10"/>
      <c r="N260" s="1"/>
      <c r="O260" s="1"/>
      <c r="P260" s="1"/>
      <c r="Y260" s="48"/>
      <c r="Z260" s="48"/>
      <c r="AA260" s="48"/>
      <c r="AB260" s="48"/>
      <c r="AC260" s="16"/>
      <c r="AD260" s="16"/>
      <c r="AE260" s="16"/>
      <c r="AF260" s="16"/>
      <c r="AG260" s="87"/>
      <c r="AH260" s="124"/>
      <c r="AI260" s="16"/>
      <c r="AJ260" s="27"/>
      <c r="AK260" s="16"/>
      <c r="AL260" s="16"/>
      <c r="AM260" s="16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</row>
    <row r="261" spans="13:49" ht="15">
      <c r="M261" s="10"/>
      <c r="N261" s="1"/>
      <c r="O261" s="1"/>
      <c r="P261" s="1"/>
      <c r="Y261" s="48"/>
      <c r="Z261" s="48"/>
      <c r="AA261" s="48"/>
      <c r="AB261" s="48"/>
      <c r="AC261" s="16"/>
      <c r="AD261" s="16"/>
      <c r="AE261" s="16"/>
      <c r="AF261" s="16"/>
      <c r="AG261" s="16"/>
      <c r="AH261" s="124"/>
      <c r="AI261" s="16"/>
      <c r="AJ261" s="27"/>
      <c r="AK261" s="16"/>
      <c r="AL261" s="16"/>
      <c r="AM261" s="16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</row>
    <row r="262" spans="13:49" ht="15">
      <c r="M262" s="10"/>
      <c r="N262" s="1"/>
      <c r="O262" s="1"/>
      <c r="P262" s="1"/>
      <c r="Y262" s="48"/>
      <c r="Z262" s="48"/>
      <c r="AA262" s="48"/>
      <c r="AB262" s="48"/>
      <c r="AC262" s="16"/>
      <c r="AD262" s="16"/>
      <c r="AE262" s="16"/>
      <c r="AF262" s="16"/>
      <c r="AG262" s="16"/>
      <c r="AH262" s="124"/>
      <c r="AI262" s="16"/>
      <c r="AJ262" s="27"/>
      <c r="AK262" s="16"/>
      <c r="AL262" s="16"/>
      <c r="AM262" s="16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</row>
    <row r="263" spans="13:49" ht="15">
      <c r="M263" s="10"/>
      <c r="N263" s="1"/>
      <c r="O263" s="1"/>
      <c r="P263" s="1"/>
      <c r="Y263" s="48"/>
      <c r="Z263" s="48"/>
      <c r="AA263" s="48"/>
      <c r="AB263" s="48"/>
      <c r="AC263" s="16"/>
      <c r="AD263" s="16"/>
      <c r="AE263" s="16"/>
      <c r="AF263" s="16"/>
      <c r="AG263" s="16"/>
      <c r="AH263" s="124"/>
      <c r="AI263" s="16"/>
      <c r="AJ263" s="27"/>
      <c r="AK263" s="16"/>
      <c r="AL263" s="16"/>
      <c r="AM263" s="16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</row>
    <row r="264" spans="13:49" ht="15">
      <c r="M264" s="10"/>
      <c r="N264" s="1"/>
      <c r="O264" s="1"/>
      <c r="P264" s="1"/>
      <c r="Y264" s="48"/>
      <c r="Z264" s="48"/>
      <c r="AA264" s="48"/>
      <c r="AB264" s="48"/>
      <c r="AC264" s="16"/>
      <c r="AD264" s="16"/>
      <c r="AE264" s="16"/>
      <c r="AF264" s="16"/>
      <c r="AG264" s="16"/>
      <c r="AH264" s="124"/>
      <c r="AI264" s="16"/>
      <c r="AJ264" s="27"/>
      <c r="AK264" s="16"/>
      <c r="AL264" s="16"/>
      <c r="AM264" s="16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</row>
    <row r="265" spans="13:49" ht="15">
      <c r="M265" s="10"/>
      <c r="N265" s="1"/>
      <c r="O265" s="1"/>
      <c r="P265" s="1"/>
      <c r="Y265" s="48"/>
      <c r="Z265" s="48"/>
      <c r="AA265" s="48"/>
      <c r="AB265" s="48"/>
      <c r="AC265" s="16"/>
      <c r="AD265" s="16"/>
      <c r="AE265" s="16"/>
      <c r="AF265" s="16"/>
      <c r="AG265" s="16"/>
      <c r="AH265" s="124"/>
      <c r="AI265" s="16"/>
      <c r="AJ265" s="27"/>
      <c r="AK265" s="16"/>
      <c r="AL265" s="16"/>
      <c r="AM265" s="16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</row>
    <row r="266" spans="13:49" ht="15">
      <c r="M266" s="10"/>
      <c r="N266" s="1"/>
      <c r="O266" s="1"/>
      <c r="P266" s="1"/>
      <c r="Y266" s="48"/>
      <c r="Z266" s="48"/>
      <c r="AA266" s="48"/>
      <c r="AB266" s="48"/>
      <c r="AC266" s="16"/>
      <c r="AD266" s="16"/>
      <c r="AE266" s="16"/>
      <c r="AF266" s="16"/>
      <c r="AG266" s="16"/>
      <c r="AH266" s="124"/>
      <c r="AI266" s="16"/>
      <c r="AJ266" s="27"/>
      <c r="AK266" s="16"/>
      <c r="AL266" s="16"/>
      <c r="AM266" s="16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</row>
    <row r="267" spans="13:49" ht="15">
      <c r="M267" s="10"/>
      <c r="N267" s="1"/>
      <c r="O267" s="1"/>
      <c r="P267" s="1"/>
      <c r="Y267" s="48"/>
      <c r="Z267" s="48"/>
      <c r="AA267" s="48"/>
      <c r="AB267" s="48"/>
      <c r="AC267" s="16"/>
      <c r="AD267" s="16"/>
      <c r="AE267" s="16"/>
      <c r="AF267" s="16"/>
      <c r="AG267" s="16"/>
      <c r="AH267" s="124"/>
      <c r="AI267" s="16"/>
      <c r="AJ267" s="27"/>
      <c r="AK267" s="16"/>
      <c r="AL267" s="16"/>
      <c r="AM267" s="16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</row>
    <row r="268" spans="13:49" ht="15">
      <c r="M268" s="10"/>
      <c r="N268" s="1"/>
      <c r="O268" s="1"/>
      <c r="P268" s="1"/>
      <c r="Y268" s="48"/>
      <c r="Z268" s="48"/>
      <c r="AA268" s="48"/>
      <c r="AB268" s="48"/>
      <c r="AC268" s="16"/>
      <c r="AD268" s="16"/>
      <c r="AE268" s="16"/>
      <c r="AF268" s="16"/>
      <c r="AG268" s="16"/>
      <c r="AH268" s="124"/>
      <c r="AI268" s="16"/>
      <c r="AJ268" s="27"/>
      <c r="AK268" s="16"/>
      <c r="AL268" s="16"/>
      <c r="AM268" s="16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</row>
    <row r="269" spans="13:49" ht="15">
      <c r="M269" s="10"/>
      <c r="N269" s="1"/>
      <c r="O269" s="1"/>
      <c r="P269" s="1"/>
      <c r="Y269" s="48"/>
      <c r="Z269" s="48"/>
      <c r="AA269" s="48"/>
      <c r="AB269" s="48"/>
      <c r="AC269" s="16"/>
      <c r="AD269" s="16"/>
      <c r="AE269" s="16"/>
      <c r="AF269" s="16"/>
      <c r="AG269" s="16"/>
      <c r="AH269" s="124"/>
      <c r="AI269" s="16"/>
      <c r="AJ269" s="27"/>
      <c r="AK269" s="16"/>
      <c r="AL269" s="16"/>
      <c r="AM269" s="16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</row>
    <row r="270" spans="13:49" ht="15">
      <c r="M270" s="10"/>
      <c r="N270" s="1"/>
      <c r="O270" s="1"/>
      <c r="P270" s="1"/>
      <c r="Y270" s="48"/>
      <c r="Z270" s="48"/>
      <c r="AA270" s="48"/>
      <c r="AB270" s="48"/>
      <c r="AC270" s="16"/>
      <c r="AD270" s="16"/>
      <c r="AE270" s="16"/>
      <c r="AF270" s="16"/>
      <c r="AG270" s="16"/>
      <c r="AH270" s="124"/>
      <c r="AI270" s="16"/>
      <c r="AJ270" s="27"/>
      <c r="AK270" s="16"/>
      <c r="AL270" s="16"/>
      <c r="AM270" s="16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</row>
    <row r="271" spans="13:49" ht="15">
      <c r="M271" s="10"/>
      <c r="N271" s="1"/>
      <c r="O271" s="1"/>
      <c r="P271" s="1"/>
      <c r="Y271" s="48"/>
      <c r="Z271" s="48"/>
      <c r="AA271" s="48"/>
      <c r="AB271" s="48"/>
      <c r="AC271" s="16"/>
      <c r="AD271" s="16"/>
      <c r="AE271" s="16"/>
      <c r="AF271" s="16"/>
      <c r="AG271" s="16"/>
      <c r="AH271" s="124"/>
      <c r="AI271" s="16"/>
      <c r="AJ271" s="27"/>
      <c r="AK271" s="16"/>
      <c r="AL271" s="16"/>
      <c r="AM271" s="16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</row>
    <row r="272" spans="13:49" ht="15">
      <c r="M272" s="10"/>
      <c r="N272" s="1"/>
      <c r="O272" s="1"/>
      <c r="P272" s="1"/>
      <c r="Y272" s="48"/>
      <c r="Z272" s="48"/>
      <c r="AA272" s="48"/>
      <c r="AB272" s="48"/>
      <c r="AC272" s="16"/>
      <c r="AD272" s="16"/>
      <c r="AE272" s="16"/>
      <c r="AF272" s="16"/>
      <c r="AG272" s="16"/>
      <c r="AH272" s="124"/>
      <c r="AI272" s="16"/>
      <c r="AJ272" s="27"/>
      <c r="AK272" s="16"/>
      <c r="AL272" s="16"/>
      <c r="AM272" s="16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</row>
    <row r="273" spans="13:49" ht="15">
      <c r="M273" s="10"/>
      <c r="N273" s="1"/>
      <c r="O273" s="1"/>
      <c r="P273" s="1"/>
      <c r="Y273" s="48"/>
      <c r="Z273" s="48"/>
      <c r="AA273" s="48"/>
      <c r="AB273" s="48"/>
      <c r="AC273" s="16"/>
      <c r="AD273" s="16"/>
      <c r="AE273" s="16"/>
      <c r="AF273" s="16"/>
      <c r="AG273" s="16"/>
      <c r="AH273" s="124"/>
      <c r="AI273" s="16"/>
      <c r="AJ273" s="27"/>
      <c r="AK273" s="16"/>
      <c r="AL273" s="16"/>
      <c r="AM273" s="16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</row>
    <row r="274" spans="13:49" ht="15">
      <c r="M274" s="10"/>
      <c r="N274" s="1"/>
      <c r="O274" s="1"/>
      <c r="P274" s="1"/>
      <c r="Y274" s="48"/>
      <c r="Z274" s="48"/>
      <c r="AA274" s="48"/>
      <c r="AB274" s="48"/>
      <c r="AC274" s="16"/>
      <c r="AD274" s="16"/>
      <c r="AE274" s="16"/>
      <c r="AF274" s="16"/>
      <c r="AG274" s="16"/>
      <c r="AH274" s="124"/>
      <c r="AI274" s="16"/>
      <c r="AJ274" s="27"/>
      <c r="AK274" s="16"/>
      <c r="AL274" s="16"/>
      <c r="AM274" s="16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</row>
    <row r="275" spans="13:49" ht="15">
      <c r="M275" s="10"/>
      <c r="N275" s="1"/>
      <c r="O275" s="1"/>
      <c r="P275" s="1"/>
      <c r="Y275" s="48"/>
      <c r="Z275" s="48"/>
      <c r="AA275" s="48"/>
      <c r="AB275" s="48"/>
      <c r="AC275" s="16"/>
      <c r="AD275" s="16"/>
      <c r="AE275" s="16"/>
      <c r="AF275" s="16"/>
      <c r="AG275" s="16"/>
      <c r="AH275" s="124"/>
      <c r="AI275" s="16"/>
      <c r="AJ275" s="27"/>
      <c r="AK275" s="16"/>
      <c r="AL275" s="16"/>
      <c r="AM275" s="16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</row>
    <row r="276" spans="13:49" ht="15">
      <c r="M276" s="10"/>
      <c r="N276" s="1"/>
      <c r="O276" s="1"/>
      <c r="P276" s="1"/>
      <c r="Y276" s="48"/>
      <c r="Z276" s="48"/>
      <c r="AA276" s="48"/>
      <c r="AB276" s="48"/>
      <c r="AC276" s="16"/>
      <c r="AD276" s="16"/>
      <c r="AE276" s="16"/>
      <c r="AF276" s="16"/>
      <c r="AG276" s="16"/>
      <c r="AH276" s="124"/>
      <c r="AI276" s="16"/>
      <c r="AJ276" s="27"/>
      <c r="AK276" s="16"/>
      <c r="AL276" s="16"/>
      <c r="AM276" s="16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</row>
    <row r="277" spans="13:49" ht="15">
      <c r="M277" s="10"/>
      <c r="N277" s="1"/>
      <c r="O277" s="1"/>
      <c r="P277" s="1"/>
      <c r="Y277" s="48"/>
      <c r="Z277" s="48"/>
      <c r="AA277" s="48"/>
      <c r="AB277" s="48"/>
      <c r="AC277" s="16"/>
      <c r="AD277" s="16"/>
      <c r="AE277" s="16"/>
      <c r="AF277" s="16"/>
      <c r="AG277" s="16"/>
      <c r="AH277" s="124"/>
      <c r="AI277" s="16"/>
      <c r="AJ277" s="27"/>
      <c r="AK277" s="16"/>
      <c r="AL277" s="16"/>
      <c r="AM277" s="16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</row>
    <row r="278" spans="13:49" ht="15">
      <c r="M278" s="10"/>
      <c r="N278" s="1"/>
      <c r="O278" s="1"/>
      <c r="P278" s="1"/>
      <c r="Y278" s="48"/>
      <c r="Z278" s="48"/>
      <c r="AA278" s="48"/>
      <c r="AB278" s="48"/>
      <c r="AC278" s="16"/>
      <c r="AD278" s="16"/>
      <c r="AE278" s="16"/>
      <c r="AF278" s="16"/>
      <c r="AG278" s="16"/>
      <c r="AH278" s="124"/>
      <c r="AI278" s="16"/>
      <c r="AJ278" s="27"/>
      <c r="AK278" s="16"/>
      <c r="AL278" s="16"/>
      <c r="AM278" s="16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</row>
    <row r="279" spans="13:49" ht="15">
      <c r="M279" s="1"/>
      <c r="N279" s="1"/>
      <c r="O279" s="1"/>
      <c r="P279" s="1"/>
      <c r="Y279" s="48"/>
      <c r="Z279" s="48"/>
      <c r="AA279" s="48"/>
      <c r="AB279" s="48"/>
      <c r="AC279" s="16"/>
      <c r="AD279" s="16"/>
      <c r="AE279" s="16"/>
      <c r="AF279" s="16"/>
      <c r="AG279" s="16"/>
      <c r="AH279" s="124"/>
      <c r="AI279" s="16"/>
      <c r="AJ279" s="27"/>
      <c r="AK279" s="27"/>
      <c r="AL279" s="27"/>
      <c r="AM279" s="16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</row>
    <row r="280" spans="13:49" ht="15">
      <c r="M280" s="1"/>
      <c r="N280" s="1"/>
      <c r="O280" s="1"/>
      <c r="P280" s="1"/>
      <c r="Y280" s="48"/>
      <c r="Z280" s="48"/>
      <c r="AA280" s="48"/>
      <c r="AB280" s="48"/>
      <c r="AC280" s="16"/>
      <c r="AD280" s="16"/>
      <c r="AE280" s="16"/>
      <c r="AF280" s="16"/>
      <c r="AG280" s="16"/>
      <c r="AH280" s="124"/>
      <c r="AI280" s="16"/>
      <c r="AJ280" s="27"/>
      <c r="AK280" s="27"/>
      <c r="AL280" s="27"/>
      <c r="AM280" s="16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</row>
    <row r="281" spans="13:49" ht="15">
      <c r="M281" s="1"/>
      <c r="N281" s="1"/>
      <c r="O281" s="1"/>
      <c r="P281" s="1"/>
      <c r="Y281" s="48"/>
      <c r="Z281" s="48"/>
      <c r="AA281" s="48"/>
      <c r="AB281" s="48"/>
      <c r="AC281" s="16"/>
      <c r="AD281" s="16"/>
      <c r="AE281" s="16"/>
      <c r="AF281" s="16"/>
      <c r="AG281" s="16"/>
      <c r="AH281" s="124"/>
      <c r="AI281" s="16"/>
      <c r="AJ281" s="27"/>
      <c r="AK281" s="27"/>
      <c r="AL281" s="27"/>
      <c r="AM281" s="16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</row>
    <row r="282" spans="13:49" ht="15">
      <c r="M282" s="1"/>
      <c r="N282" s="1"/>
      <c r="O282" s="1"/>
      <c r="P282" s="1"/>
      <c r="Y282" s="48"/>
      <c r="Z282" s="48"/>
      <c r="AA282" s="48"/>
      <c r="AB282" s="48"/>
      <c r="AC282" s="16"/>
      <c r="AD282" s="16"/>
      <c r="AE282" s="16"/>
      <c r="AF282" s="16"/>
      <c r="AG282" s="16"/>
      <c r="AH282" s="124"/>
      <c r="AI282" s="16"/>
      <c r="AJ282" s="27"/>
      <c r="AK282" s="27"/>
      <c r="AL282" s="27"/>
      <c r="AM282" s="16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</row>
    <row r="283" spans="13:49" ht="15">
      <c r="M283" s="1"/>
      <c r="N283" s="1"/>
      <c r="O283" s="1"/>
      <c r="P283" s="1"/>
      <c r="Y283" s="48"/>
      <c r="Z283" s="48"/>
      <c r="AA283" s="48"/>
      <c r="AB283" s="48"/>
      <c r="AC283" s="16"/>
      <c r="AD283" s="16"/>
      <c r="AE283" s="16"/>
      <c r="AF283" s="16"/>
      <c r="AG283" s="16"/>
      <c r="AH283" s="124"/>
      <c r="AI283" s="16"/>
      <c r="AJ283" s="27"/>
      <c r="AK283" s="27"/>
      <c r="AL283" s="27"/>
      <c r="AM283" s="16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</row>
    <row r="284" spans="13:49" ht="15">
      <c r="M284" s="10"/>
      <c r="N284" s="1"/>
      <c r="O284" s="1"/>
      <c r="P284" s="1"/>
      <c r="Y284" s="48"/>
      <c r="Z284" s="48"/>
      <c r="AA284" s="48"/>
      <c r="AB284" s="48"/>
      <c r="AC284" s="16"/>
      <c r="AD284" s="16"/>
      <c r="AE284" s="16"/>
      <c r="AF284" s="16"/>
      <c r="AG284" s="16"/>
      <c r="AH284" s="124"/>
      <c r="AI284" s="16"/>
      <c r="AJ284" s="27"/>
      <c r="AK284" s="27"/>
      <c r="AL284" s="27"/>
      <c r="AM284" s="16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</row>
    <row r="285" spans="13:49" ht="15">
      <c r="M285" s="10"/>
      <c r="N285" s="1"/>
      <c r="O285" s="1"/>
      <c r="P285" s="1"/>
      <c r="Y285" s="48"/>
      <c r="Z285" s="48"/>
      <c r="AA285" s="48"/>
      <c r="AB285" s="48"/>
      <c r="AC285" s="16"/>
      <c r="AD285" s="16"/>
      <c r="AE285" s="16"/>
      <c r="AF285" s="16"/>
      <c r="AG285" s="16"/>
      <c r="AH285" s="124"/>
      <c r="AI285" s="16"/>
      <c r="AJ285" s="27"/>
      <c r="AK285" s="27"/>
      <c r="AL285" s="27"/>
      <c r="AM285" s="16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</row>
    <row r="286" spans="13:49" ht="15">
      <c r="M286" s="10"/>
      <c r="N286" s="1"/>
      <c r="O286" s="1"/>
      <c r="P286" s="1"/>
      <c r="Y286" s="48"/>
      <c r="Z286" s="48"/>
      <c r="AA286" s="48"/>
      <c r="AB286" s="48"/>
      <c r="AC286" s="16"/>
      <c r="AD286" s="16"/>
      <c r="AE286" s="16"/>
      <c r="AF286" s="16"/>
      <c r="AG286" s="16"/>
      <c r="AH286" s="124"/>
      <c r="AI286" s="16"/>
      <c r="AJ286" s="27"/>
      <c r="AK286" s="27"/>
      <c r="AL286" s="27"/>
      <c r="AM286" s="16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</row>
    <row r="287" spans="13:49" ht="15">
      <c r="M287" s="10"/>
      <c r="N287" s="1"/>
      <c r="O287" s="1"/>
      <c r="P287" s="1"/>
      <c r="Y287" s="48"/>
      <c r="Z287" s="48"/>
      <c r="AA287" s="48"/>
      <c r="AB287" s="48"/>
      <c r="AC287" s="16"/>
      <c r="AD287" s="16"/>
      <c r="AE287" s="16"/>
      <c r="AF287" s="16"/>
      <c r="AG287" s="16"/>
      <c r="AH287" s="124"/>
      <c r="AI287" s="16"/>
      <c r="AJ287" s="27"/>
      <c r="AK287" s="27"/>
      <c r="AL287" s="27"/>
      <c r="AM287" s="16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</row>
    <row r="288" spans="13:49" ht="15">
      <c r="M288" s="10"/>
      <c r="N288" s="1"/>
      <c r="O288" s="1"/>
      <c r="P288" s="1"/>
      <c r="Y288" s="48"/>
      <c r="Z288" s="48"/>
      <c r="AA288" s="48"/>
      <c r="AB288" s="48"/>
      <c r="AC288" s="16"/>
      <c r="AD288" s="16"/>
      <c r="AE288" s="16"/>
      <c r="AF288" s="16"/>
      <c r="AG288" s="16"/>
      <c r="AH288" s="124"/>
      <c r="AI288" s="16"/>
      <c r="AJ288" s="27"/>
      <c r="AK288" s="27"/>
      <c r="AL288" s="27"/>
      <c r="AM288" s="16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</row>
    <row r="289" spans="13:49" ht="15">
      <c r="M289" s="10"/>
      <c r="N289" s="1"/>
      <c r="O289" s="1"/>
      <c r="P289" s="1"/>
      <c r="Y289" s="48"/>
      <c r="Z289" s="48"/>
      <c r="AA289" s="48"/>
      <c r="AB289" s="48"/>
      <c r="AC289" s="16"/>
      <c r="AD289" s="16"/>
      <c r="AE289" s="16"/>
      <c r="AF289" s="16"/>
      <c r="AG289" s="16"/>
      <c r="AH289" s="124"/>
      <c r="AI289" s="16"/>
      <c r="AJ289" s="27"/>
      <c r="AK289" s="27"/>
      <c r="AL289" s="27"/>
      <c r="AM289" s="16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</row>
    <row r="290" spans="13:49" ht="15">
      <c r="M290" s="10"/>
      <c r="N290" s="1"/>
      <c r="O290" s="1"/>
      <c r="P290" s="1"/>
      <c r="Y290" s="48"/>
      <c r="Z290" s="48"/>
      <c r="AA290" s="48"/>
      <c r="AB290" s="48"/>
      <c r="AC290" s="16"/>
      <c r="AD290" s="16"/>
      <c r="AE290" s="16"/>
      <c r="AF290" s="16"/>
      <c r="AG290" s="16"/>
      <c r="AH290" s="124"/>
      <c r="AI290" s="16"/>
      <c r="AJ290" s="27"/>
      <c r="AK290" s="27"/>
      <c r="AL290" s="27"/>
      <c r="AM290" s="16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</row>
    <row r="291" spans="13:49" ht="15">
      <c r="M291" s="10"/>
      <c r="N291" s="1"/>
      <c r="O291" s="1"/>
      <c r="P291" s="1"/>
      <c r="Y291" s="48"/>
      <c r="Z291" s="48"/>
      <c r="AA291" s="48"/>
      <c r="AB291" s="48"/>
      <c r="AC291" s="16"/>
      <c r="AD291" s="16"/>
      <c r="AE291" s="16"/>
      <c r="AF291" s="16"/>
      <c r="AG291" s="16"/>
      <c r="AH291" s="124"/>
      <c r="AI291" s="16"/>
      <c r="AJ291" s="27"/>
      <c r="AK291" s="27"/>
      <c r="AL291" s="27"/>
      <c r="AM291" s="16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</row>
    <row r="292" spans="13:49" ht="15">
      <c r="M292" s="10"/>
      <c r="N292" s="1"/>
      <c r="O292" s="1"/>
      <c r="P292" s="1"/>
      <c r="Y292" s="48"/>
      <c r="Z292" s="48"/>
      <c r="AA292" s="48"/>
      <c r="AB292" s="48"/>
      <c r="AC292" s="16"/>
      <c r="AD292" s="16"/>
      <c r="AE292" s="16"/>
      <c r="AF292" s="16"/>
      <c r="AG292" s="16"/>
      <c r="AH292" s="124"/>
      <c r="AI292" s="16"/>
      <c r="AJ292" s="27"/>
      <c r="AK292" s="27"/>
      <c r="AL292" s="27"/>
      <c r="AM292" s="16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</row>
    <row r="293" spans="13:49" ht="15">
      <c r="M293" s="10"/>
      <c r="N293" s="1"/>
      <c r="O293" s="1"/>
      <c r="P293" s="1"/>
      <c r="Y293" s="48"/>
      <c r="Z293" s="48"/>
      <c r="AA293" s="48"/>
      <c r="AB293" s="48"/>
      <c r="AC293" s="16"/>
      <c r="AD293" s="16"/>
      <c r="AE293" s="16"/>
      <c r="AF293" s="16"/>
      <c r="AG293" s="16"/>
      <c r="AH293" s="124"/>
      <c r="AI293" s="16"/>
      <c r="AJ293" s="27"/>
      <c r="AK293" s="27"/>
      <c r="AL293" s="27"/>
      <c r="AM293" s="16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</row>
    <row r="294" spans="13:49" ht="15">
      <c r="M294" s="16"/>
      <c r="N294" s="1"/>
      <c r="O294" s="1"/>
      <c r="P294" s="1"/>
      <c r="Y294" s="48"/>
      <c r="Z294" s="48"/>
      <c r="AA294" s="48"/>
      <c r="AB294" s="48"/>
      <c r="AC294" s="16"/>
      <c r="AD294" s="16"/>
      <c r="AE294" s="16"/>
      <c r="AF294" s="16"/>
      <c r="AG294" s="16"/>
      <c r="AH294" s="124"/>
      <c r="AI294" s="16"/>
      <c r="AJ294" s="27"/>
      <c r="AK294" s="16"/>
      <c r="AL294" s="16"/>
      <c r="AM294" s="16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</row>
    <row r="295" spans="13:49" ht="15">
      <c r="M295" s="10"/>
      <c r="N295" s="1"/>
      <c r="O295" s="1"/>
      <c r="P295" s="1"/>
      <c r="Y295" s="48"/>
      <c r="Z295" s="48"/>
      <c r="AA295" s="48"/>
      <c r="AB295" s="48"/>
      <c r="AC295" s="16"/>
      <c r="AD295" s="16"/>
      <c r="AE295" s="16"/>
      <c r="AF295" s="16"/>
      <c r="AG295" s="16"/>
      <c r="AH295" s="124"/>
      <c r="AI295" s="16"/>
      <c r="AJ295" s="27"/>
      <c r="AK295" s="16"/>
      <c r="AL295" s="16"/>
      <c r="AM295" s="16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</row>
    <row r="296" spans="13:49" ht="15">
      <c r="M296" s="10"/>
      <c r="N296" s="1"/>
      <c r="O296" s="1"/>
      <c r="P296" s="1"/>
      <c r="Y296" s="48"/>
      <c r="Z296" s="48"/>
      <c r="AA296" s="48"/>
      <c r="AB296" s="48"/>
      <c r="AC296" s="16"/>
      <c r="AD296" s="16"/>
      <c r="AE296" s="16"/>
      <c r="AF296" s="16"/>
      <c r="AG296" s="16"/>
      <c r="AH296" s="124"/>
      <c r="AI296" s="16"/>
      <c r="AJ296" s="27"/>
      <c r="AK296" s="16"/>
      <c r="AL296" s="16"/>
      <c r="AM296" s="16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</row>
    <row r="297" spans="13:49" ht="15">
      <c r="M297" s="10"/>
      <c r="N297" s="1"/>
      <c r="O297" s="1"/>
      <c r="P297" s="1"/>
      <c r="Y297" s="48"/>
      <c r="Z297" s="48"/>
      <c r="AA297" s="48"/>
      <c r="AB297" s="48"/>
      <c r="AC297" s="16"/>
      <c r="AD297" s="16"/>
      <c r="AE297" s="16"/>
      <c r="AF297" s="16"/>
      <c r="AG297" s="16"/>
      <c r="AH297" s="124"/>
      <c r="AI297" s="16"/>
      <c r="AJ297" s="27"/>
      <c r="AK297" s="16"/>
      <c r="AL297" s="16"/>
      <c r="AM297" s="16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</row>
    <row r="298" spans="13:49" ht="15">
      <c r="M298" s="1"/>
      <c r="N298" s="1"/>
      <c r="O298" s="1"/>
      <c r="P298" s="1"/>
      <c r="Y298" s="48"/>
      <c r="Z298" s="48"/>
      <c r="AA298" s="48"/>
      <c r="AB298" s="48"/>
      <c r="AC298" s="16"/>
      <c r="AD298" s="16"/>
      <c r="AE298" s="16"/>
      <c r="AF298" s="16"/>
      <c r="AG298" s="16"/>
      <c r="AH298" s="124"/>
      <c r="AI298" s="16"/>
      <c r="AJ298" s="27"/>
      <c r="AK298" s="16"/>
      <c r="AL298" s="16"/>
      <c r="AM298" s="16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</row>
    <row r="299" spans="13:49" ht="15">
      <c r="M299" s="1"/>
      <c r="N299" s="1"/>
      <c r="O299" s="1"/>
      <c r="P299" s="1"/>
      <c r="Y299" s="48"/>
      <c r="Z299" s="48"/>
      <c r="AA299" s="48"/>
      <c r="AB299" s="48"/>
      <c r="AC299" s="16"/>
      <c r="AD299" s="16"/>
      <c r="AE299" s="16"/>
      <c r="AF299" s="16"/>
      <c r="AG299" s="16"/>
      <c r="AH299" s="124"/>
      <c r="AI299" s="16"/>
      <c r="AJ299" s="27"/>
      <c r="AK299" s="16"/>
      <c r="AL299" s="16"/>
      <c r="AM299" s="16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</row>
    <row r="300" spans="13:49" ht="15">
      <c r="M300" s="1"/>
      <c r="N300" s="1"/>
      <c r="O300" s="1"/>
      <c r="P300" s="1"/>
      <c r="Y300" s="48"/>
      <c r="Z300" s="48"/>
      <c r="AA300" s="48"/>
      <c r="AB300" s="48"/>
      <c r="AC300" s="16"/>
      <c r="AD300" s="16"/>
      <c r="AE300" s="16"/>
      <c r="AF300" s="16"/>
      <c r="AG300" s="16"/>
      <c r="AH300" s="124"/>
      <c r="AI300" s="16"/>
      <c r="AJ300" s="27"/>
      <c r="AK300" s="16"/>
      <c r="AL300" s="16"/>
      <c r="AM300" s="16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</row>
    <row r="301" spans="13:49" ht="15">
      <c r="M301" s="1"/>
      <c r="N301" s="1"/>
      <c r="O301" s="1"/>
      <c r="P301" s="1"/>
      <c r="Y301" s="48"/>
      <c r="Z301" s="48"/>
      <c r="AA301" s="48"/>
      <c r="AB301" s="48"/>
      <c r="AC301" s="16"/>
      <c r="AD301" s="16"/>
      <c r="AE301" s="16"/>
      <c r="AF301" s="16"/>
      <c r="AG301" s="16"/>
      <c r="AH301" s="124"/>
      <c r="AI301" s="16"/>
      <c r="AJ301" s="27"/>
      <c r="AK301" s="16"/>
      <c r="AL301" s="16"/>
      <c r="AM301" s="16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</row>
    <row r="302" spans="13:49" ht="15">
      <c r="M302" s="10"/>
      <c r="N302" s="1"/>
      <c r="O302" s="1"/>
      <c r="P302" s="1"/>
      <c r="Y302" s="48"/>
      <c r="Z302" s="48"/>
      <c r="AA302" s="48"/>
      <c r="AB302" s="48"/>
      <c r="AC302" s="16"/>
      <c r="AD302" s="16"/>
      <c r="AE302" s="16"/>
      <c r="AF302" s="16"/>
      <c r="AG302" s="16"/>
      <c r="AH302" s="124"/>
      <c r="AI302" s="16"/>
      <c r="AJ302" s="27"/>
      <c r="AK302" s="16"/>
      <c r="AL302" s="16"/>
      <c r="AM302" s="16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</row>
    <row r="303" spans="13:49" ht="15">
      <c r="M303" s="10"/>
      <c r="N303" s="1"/>
      <c r="O303" s="1"/>
      <c r="P303" s="1"/>
      <c r="Y303" s="48"/>
      <c r="Z303" s="48"/>
      <c r="AA303" s="48"/>
      <c r="AB303" s="48"/>
      <c r="AC303" s="16"/>
      <c r="AD303" s="16"/>
      <c r="AE303" s="16"/>
      <c r="AF303" s="16"/>
      <c r="AG303" s="16"/>
      <c r="AH303" s="124"/>
      <c r="AI303" s="16"/>
      <c r="AJ303" s="27"/>
      <c r="AK303" s="16"/>
      <c r="AL303" s="16"/>
      <c r="AM303" s="16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</row>
    <row r="304" spans="13:49" ht="15">
      <c r="M304" s="10"/>
      <c r="N304" s="1"/>
      <c r="O304" s="1"/>
      <c r="P304" s="1"/>
      <c r="Y304" s="48"/>
      <c r="Z304" s="48"/>
      <c r="AA304" s="48"/>
      <c r="AB304" s="48"/>
      <c r="AC304" s="16"/>
      <c r="AD304" s="16"/>
      <c r="AE304" s="16"/>
      <c r="AF304" s="16"/>
      <c r="AG304" s="16"/>
      <c r="AH304" s="124"/>
      <c r="AI304" s="16"/>
      <c r="AJ304" s="27"/>
      <c r="AK304" s="16"/>
      <c r="AL304" s="16"/>
      <c r="AM304" s="16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</row>
    <row r="305" spans="13:49" ht="15">
      <c r="M305" s="1"/>
      <c r="N305" s="1"/>
      <c r="O305" s="1"/>
      <c r="P305" s="1"/>
      <c r="Y305" s="48"/>
      <c r="Z305" s="48"/>
      <c r="AA305" s="48"/>
      <c r="AB305" s="48"/>
      <c r="AC305" s="16"/>
      <c r="AD305" s="16"/>
      <c r="AE305" s="16"/>
      <c r="AF305" s="16"/>
      <c r="AG305" s="16"/>
      <c r="AH305" s="124"/>
      <c r="AI305" s="16"/>
      <c r="AJ305" s="27"/>
      <c r="AK305" s="16"/>
      <c r="AL305" s="16"/>
      <c r="AM305" s="16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</row>
    <row r="306" spans="13:49" ht="15">
      <c r="M306" s="1"/>
      <c r="N306" s="1"/>
      <c r="O306" s="1"/>
      <c r="P306" s="1"/>
      <c r="Y306" s="48"/>
      <c r="Z306" s="48"/>
      <c r="AA306" s="48"/>
      <c r="AB306" s="48"/>
      <c r="AC306" s="16"/>
      <c r="AD306" s="16"/>
      <c r="AE306" s="16"/>
      <c r="AF306" s="16"/>
      <c r="AG306" s="16"/>
      <c r="AH306" s="124"/>
      <c r="AI306" s="16"/>
      <c r="AJ306" s="27"/>
      <c r="AK306" s="16"/>
      <c r="AL306" s="16"/>
      <c r="AM306" s="16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</row>
    <row r="307" spans="13:49" ht="15">
      <c r="M307" s="1"/>
      <c r="N307" s="1"/>
      <c r="O307" s="1"/>
      <c r="P307" s="1"/>
      <c r="Y307" s="48"/>
      <c r="Z307" s="48"/>
      <c r="AA307" s="48"/>
      <c r="AB307" s="48"/>
      <c r="AC307" s="16"/>
      <c r="AD307" s="16"/>
      <c r="AE307" s="16"/>
      <c r="AF307" s="16"/>
      <c r="AG307" s="16"/>
      <c r="AH307" s="124"/>
      <c r="AI307" s="16"/>
      <c r="AJ307" s="27"/>
      <c r="AK307" s="16"/>
      <c r="AL307" s="16"/>
      <c r="AM307" s="16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</row>
    <row r="308" spans="13:49" ht="15">
      <c r="M308" s="1"/>
      <c r="N308" s="1"/>
      <c r="O308" s="1"/>
      <c r="P308" s="1"/>
      <c r="Y308" s="48"/>
      <c r="Z308" s="48"/>
      <c r="AA308" s="48"/>
      <c r="AB308" s="48"/>
      <c r="AC308" s="16"/>
      <c r="AD308" s="16"/>
      <c r="AE308" s="16"/>
      <c r="AF308" s="16"/>
      <c r="AG308" s="16"/>
      <c r="AH308" s="124"/>
      <c r="AI308" s="16"/>
      <c r="AJ308" s="27"/>
      <c r="AK308" s="16"/>
      <c r="AL308" s="16"/>
      <c r="AM308" s="16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</row>
    <row r="309" spans="13:49" ht="15">
      <c r="M309" s="10"/>
      <c r="N309" s="1"/>
      <c r="O309" s="1"/>
      <c r="P309" s="1"/>
      <c r="Y309" s="48"/>
      <c r="Z309" s="48"/>
      <c r="AA309" s="48"/>
      <c r="AB309" s="48"/>
      <c r="AC309" s="16"/>
      <c r="AD309" s="16"/>
      <c r="AE309" s="16"/>
      <c r="AF309" s="16"/>
      <c r="AG309" s="16"/>
      <c r="AH309" s="124"/>
      <c r="AI309" s="16"/>
      <c r="AJ309" s="27"/>
      <c r="AK309" s="16"/>
      <c r="AL309" s="16"/>
      <c r="AM309" s="16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</row>
    <row r="310" spans="13:49" ht="15">
      <c r="M310" s="10"/>
      <c r="N310" s="1"/>
      <c r="O310" s="1"/>
      <c r="P310" s="1"/>
      <c r="Y310" s="48"/>
      <c r="Z310" s="48"/>
      <c r="AA310" s="48"/>
      <c r="AB310" s="48"/>
      <c r="AC310" s="16"/>
      <c r="AD310" s="16"/>
      <c r="AE310" s="16"/>
      <c r="AF310" s="16"/>
      <c r="AG310" s="16"/>
      <c r="AH310" s="124"/>
      <c r="AI310" s="16"/>
      <c r="AJ310" s="27"/>
      <c r="AK310" s="16"/>
      <c r="AL310" s="16"/>
      <c r="AM310" s="16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</row>
    <row r="311" spans="13:49" ht="15">
      <c r="M311" s="10"/>
      <c r="N311" s="1"/>
      <c r="O311" s="1"/>
      <c r="P311" s="1"/>
      <c r="Y311" s="48"/>
      <c r="Z311" s="48"/>
      <c r="AA311" s="48"/>
      <c r="AB311" s="48"/>
      <c r="AC311" s="16"/>
      <c r="AD311" s="16"/>
      <c r="AE311" s="16"/>
      <c r="AF311" s="16"/>
      <c r="AG311" s="16"/>
      <c r="AH311" s="124"/>
      <c r="AI311" s="16"/>
      <c r="AJ311" s="27"/>
      <c r="AK311" s="16"/>
      <c r="AL311" s="16"/>
      <c r="AM311" s="16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</row>
    <row r="312" spans="13:49" ht="15">
      <c r="M312" s="10"/>
      <c r="N312" s="1"/>
      <c r="O312" s="1"/>
      <c r="P312" s="1"/>
      <c r="Y312" s="48"/>
      <c r="Z312" s="48"/>
      <c r="AA312" s="48"/>
      <c r="AB312" s="48"/>
      <c r="AC312" s="16"/>
      <c r="AD312" s="16"/>
      <c r="AE312" s="16"/>
      <c r="AF312" s="16"/>
      <c r="AG312" s="16"/>
      <c r="AH312" s="124"/>
      <c r="AI312" s="16"/>
      <c r="AJ312" s="27"/>
      <c r="AK312" s="16"/>
      <c r="AL312" s="16"/>
      <c r="AM312" s="16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</row>
    <row r="313" spans="13:49" ht="15">
      <c r="M313" s="10"/>
      <c r="N313" s="1"/>
      <c r="O313" s="1"/>
      <c r="P313" s="1"/>
      <c r="Y313" s="48"/>
      <c r="Z313" s="48"/>
      <c r="AA313" s="48"/>
      <c r="AB313" s="48"/>
      <c r="AC313" s="16"/>
      <c r="AD313" s="16"/>
      <c r="AE313" s="16"/>
      <c r="AF313" s="16"/>
      <c r="AG313" s="16"/>
      <c r="AH313" s="124"/>
      <c r="AI313" s="16"/>
      <c r="AJ313" s="27"/>
      <c r="AK313" s="16"/>
      <c r="AL313" s="16"/>
      <c r="AM313" s="16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</row>
    <row r="314" spans="13:49" ht="15">
      <c r="M314" s="10"/>
      <c r="N314" s="1"/>
      <c r="O314" s="1"/>
      <c r="P314" s="1"/>
      <c r="Y314" s="48"/>
      <c r="Z314" s="48"/>
      <c r="AA314" s="48"/>
      <c r="AB314" s="48"/>
      <c r="AC314" s="16"/>
      <c r="AD314" s="16"/>
      <c r="AE314" s="16"/>
      <c r="AF314" s="16"/>
      <c r="AG314" s="16"/>
      <c r="AH314" s="124"/>
      <c r="AI314" s="16"/>
      <c r="AJ314" s="27"/>
      <c r="AK314" s="16"/>
      <c r="AL314" s="16"/>
      <c r="AM314" s="16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</row>
    <row r="315" spans="13:49" ht="15">
      <c r="M315" s="10"/>
      <c r="N315" s="1"/>
      <c r="O315" s="1"/>
      <c r="P315" s="1"/>
      <c r="Y315" s="48"/>
      <c r="Z315" s="48"/>
      <c r="AA315" s="48"/>
      <c r="AB315" s="48"/>
      <c r="AC315" s="16"/>
      <c r="AD315" s="16"/>
      <c r="AE315" s="16"/>
      <c r="AF315" s="16"/>
      <c r="AG315" s="16"/>
      <c r="AH315" s="124"/>
      <c r="AI315" s="16"/>
      <c r="AJ315" s="27"/>
      <c r="AK315" s="16"/>
      <c r="AL315" s="16"/>
      <c r="AM315" s="16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</row>
    <row r="316" spans="13:49" ht="15">
      <c r="M316" s="10"/>
      <c r="N316" s="1"/>
      <c r="O316" s="1"/>
      <c r="P316" s="1"/>
      <c r="Y316" s="48"/>
      <c r="Z316" s="48"/>
      <c r="AA316" s="48"/>
      <c r="AB316" s="48"/>
      <c r="AC316" s="16"/>
      <c r="AD316" s="16"/>
      <c r="AE316" s="16"/>
      <c r="AF316" s="16"/>
      <c r="AG316" s="16"/>
      <c r="AH316" s="124"/>
      <c r="AI316" s="16"/>
      <c r="AJ316" s="27"/>
      <c r="AK316" s="16"/>
      <c r="AL316" s="16"/>
      <c r="AM316" s="16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</row>
    <row r="317" spans="13:49" ht="15">
      <c r="M317" s="10"/>
      <c r="N317" s="1"/>
      <c r="O317" s="1"/>
      <c r="P317" s="1"/>
      <c r="Y317" s="48"/>
      <c r="Z317" s="48"/>
      <c r="AA317" s="48"/>
      <c r="AB317" s="48"/>
      <c r="AC317" s="16"/>
      <c r="AD317" s="16"/>
      <c r="AE317" s="16"/>
      <c r="AF317" s="16"/>
      <c r="AG317" s="16"/>
      <c r="AH317" s="124"/>
      <c r="AI317" s="16"/>
      <c r="AJ317" s="27"/>
      <c r="AK317" s="27"/>
      <c r="AL317" s="27"/>
      <c r="AM317" s="16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</row>
    <row r="318" spans="13:49" ht="15">
      <c r="M318" s="10"/>
      <c r="N318" s="1"/>
      <c r="O318" s="1"/>
      <c r="P318" s="1"/>
      <c r="Y318" s="48"/>
      <c r="Z318" s="48"/>
      <c r="AA318" s="48"/>
      <c r="AB318" s="48"/>
      <c r="AC318" s="16"/>
      <c r="AD318" s="16"/>
      <c r="AE318" s="16"/>
      <c r="AF318" s="16"/>
      <c r="AG318" s="16"/>
      <c r="AH318" s="124"/>
      <c r="AI318" s="16"/>
      <c r="AJ318" s="27"/>
      <c r="AK318" s="27"/>
      <c r="AL318" s="27"/>
      <c r="AM318" s="16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</row>
    <row r="319" spans="13:49" ht="15">
      <c r="M319" s="10"/>
      <c r="N319" s="1"/>
      <c r="O319" s="1"/>
      <c r="P319" s="1"/>
      <c r="Y319" s="48"/>
      <c r="Z319" s="48"/>
      <c r="AA319" s="48"/>
      <c r="AB319" s="48"/>
      <c r="AC319" s="16"/>
      <c r="AD319" s="16"/>
      <c r="AE319" s="16"/>
      <c r="AF319" s="16"/>
      <c r="AG319" s="16"/>
      <c r="AH319" s="124"/>
      <c r="AI319" s="16"/>
      <c r="AJ319" s="27"/>
      <c r="AK319" s="27"/>
      <c r="AL319" s="27"/>
      <c r="AM319" s="16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</row>
    <row r="320" spans="13:49" ht="15">
      <c r="M320" s="10"/>
      <c r="N320" s="1"/>
      <c r="O320" s="1"/>
      <c r="P320" s="1"/>
      <c r="Y320" s="48"/>
      <c r="Z320" s="48"/>
      <c r="AA320" s="48"/>
      <c r="AB320" s="48"/>
      <c r="AC320" s="16"/>
      <c r="AD320" s="16"/>
      <c r="AE320" s="16"/>
      <c r="AF320" s="16"/>
      <c r="AG320" s="16"/>
      <c r="AH320" s="124"/>
      <c r="AI320" s="16"/>
      <c r="AJ320" s="27"/>
      <c r="AK320" s="27"/>
      <c r="AL320" s="27"/>
      <c r="AM320" s="16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</row>
    <row r="321" spans="13:49" ht="15">
      <c r="M321" s="10"/>
      <c r="N321" s="1"/>
      <c r="O321" s="1"/>
      <c r="P321" s="1"/>
      <c r="Y321" s="48"/>
      <c r="Z321" s="48"/>
      <c r="AA321" s="48"/>
      <c r="AB321" s="48"/>
      <c r="AC321" s="16"/>
      <c r="AD321" s="16"/>
      <c r="AE321" s="16"/>
      <c r="AF321" s="16"/>
      <c r="AG321" s="16"/>
      <c r="AH321" s="124"/>
      <c r="AI321" s="16"/>
      <c r="AJ321" s="27"/>
      <c r="AK321" s="27"/>
      <c r="AL321" s="27"/>
      <c r="AM321" s="16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</row>
    <row r="322" spans="13:49" ht="15">
      <c r="M322" s="10"/>
      <c r="N322" s="1"/>
      <c r="O322" s="1"/>
      <c r="P322" s="1"/>
      <c r="Y322" s="48"/>
      <c r="Z322" s="48"/>
      <c r="AA322" s="48"/>
      <c r="AB322" s="48"/>
      <c r="AC322" s="16"/>
      <c r="AD322" s="16"/>
      <c r="AE322" s="16"/>
      <c r="AF322" s="16"/>
      <c r="AG322" s="16"/>
      <c r="AH322" s="124"/>
      <c r="AI322" s="16"/>
      <c r="AJ322" s="125"/>
      <c r="AK322" s="16"/>
      <c r="AL322" s="16"/>
      <c r="AM322" s="16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</row>
    <row r="323" spans="13:49" ht="15">
      <c r="M323" s="10"/>
      <c r="N323" s="1"/>
      <c r="O323" s="1"/>
      <c r="P323" s="1"/>
      <c r="Y323" s="48"/>
      <c r="Z323" s="48"/>
      <c r="AA323" s="48"/>
      <c r="AB323" s="48"/>
      <c r="AC323" s="16"/>
      <c r="AD323" s="16"/>
      <c r="AE323" s="16"/>
      <c r="AF323" s="16"/>
      <c r="AG323" s="16"/>
      <c r="AH323" s="124"/>
      <c r="AI323" s="16"/>
      <c r="AJ323" s="27"/>
      <c r="AK323" s="16"/>
      <c r="AL323" s="16"/>
      <c r="AM323" s="16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</row>
    <row r="324" spans="13:49" ht="15">
      <c r="M324" s="10"/>
      <c r="N324" s="1"/>
      <c r="O324" s="1"/>
      <c r="P324" s="1"/>
      <c r="Y324" s="48"/>
      <c r="Z324" s="48"/>
      <c r="AA324" s="48"/>
      <c r="AB324" s="48"/>
      <c r="AC324" s="16"/>
      <c r="AD324" s="16"/>
      <c r="AE324" s="16"/>
      <c r="AF324" s="16"/>
      <c r="AG324" s="16"/>
      <c r="AH324" s="124"/>
      <c r="AI324" s="16"/>
      <c r="AJ324" s="27"/>
      <c r="AK324" s="16"/>
      <c r="AL324" s="16"/>
      <c r="AM324" s="16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</row>
    <row r="325" spans="13:49" ht="15">
      <c r="M325" s="10"/>
      <c r="N325" s="1"/>
      <c r="O325" s="1"/>
      <c r="P325" s="1"/>
      <c r="Y325" s="48"/>
      <c r="Z325" s="48"/>
      <c r="AA325" s="48"/>
      <c r="AB325" s="48"/>
      <c r="AC325" s="16"/>
      <c r="AD325" s="16"/>
      <c r="AE325" s="16"/>
      <c r="AF325" s="16"/>
      <c r="AG325" s="16"/>
      <c r="AH325" s="124"/>
      <c r="AI325" s="16"/>
      <c r="AJ325" s="27"/>
      <c r="AK325" s="16"/>
      <c r="AL325" s="16"/>
      <c r="AM325" s="16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</row>
    <row r="326" spans="13:49" ht="15">
      <c r="M326" s="10"/>
      <c r="N326" s="1"/>
      <c r="O326" s="1"/>
      <c r="P326" s="1"/>
      <c r="Y326" s="48"/>
      <c r="Z326" s="48"/>
      <c r="AA326" s="48"/>
      <c r="AB326" s="48"/>
      <c r="AC326" s="16"/>
      <c r="AD326" s="16"/>
      <c r="AE326" s="16"/>
      <c r="AF326" s="16"/>
      <c r="AG326" s="16"/>
      <c r="AH326" s="124"/>
      <c r="AI326" s="16"/>
      <c r="AJ326" s="27"/>
      <c r="AK326" s="16"/>
      <c r="AL326" s="16"/>
      <c r="AM326" s="16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</row>
    <row r="327" spans="13:49" ht="15">
      <c r="M327" s="10"/>
      <c r="N327" s="1"/>
      <c r="O327" s="1"/>
      <c r="P327" s="1"/>
      <c r="Y327" s="48"/>
      <c r="Z327" s="48"/>
      <c r="AA327" s="48"/>
      <c r="AB327" s="48"/>
      <c r="AC327" s="16"/>
      <c r="AD327" s="16"/>
      <c r="AE327" s="16"/>
      <c r="AF327" s="16"/>
      <c r="AG327" s="16"/>
      <c r="AH327" s="124"/>
      <c r="AI327" s="16"/>
      <c r="AJ327" s="27"/>
      <c r="AK327" s="16"/>
      <c r="AL327" s="16"/>
      <c r="AM327" s="16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</row>
    <row r="328" spans="13:49" ht="15">
      <c r="M328" s="10"/>
      <c r="N328" s="1"/>
      <c r="O328" s="1"/>
      <c r="P328" s="1"/>
      <c r="Y328" s="48"/>
      <c r="Z328" s="48"/>
      <c r="AA328" s="48"/>
      <c r="AB328" s="48"/>
      <c r="AC328" s="16"/>
      <c r="AD328" s="16"/>
      <c r="AE328" s="16"/>
      <c r="AF328" s="16"/>
      <c r="AG328" s="16"/>
      <c r="AH328" s="124"/>
      <c r="AI328" s="16"/>
      <c r="AJ328" s="27"/>
      <c r="AK328" s="16"/>
      <c r="AL328" s="16"/>
      <c r="AM328" s="16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</row>
    <row r="329" spans="13:49" ht="15">
      <c r="M329" s="10"/>
      <c r="N329" s="1"/>
      <c r="O329" s="1"/>
      <c r="P329" s="1"/>
      <c r="Y329" s="48"/>
      <c r="Z329" s="48"/>
      <c r="AA329" s="48"/>
      <c r="AB329" s="48"/>
      <c r="AC329" s="16"/>
      <c r="AD329" s="16"/>
      <c r="AE329" s="16"/>
      <c r="AF329" s="16"/>
      <c r="AG329" s="16"/>
      <c r="AH329" s="124"/>
      <c r="AI329" s="16"/>
      <c r="AJ329" s="27"/>
      <c r="AK329" s="16"/>
      <c r="AL329" s="16"/>
      <c r="AM329" s="16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</row>
    <row r="330" spans="13:49" ht="15">
      <c r="M330" s="10"/>
      <c r="N330" s="1"/>
      <c r="O330" s="1"/>
      <c r="P330" s="1"/>
      <c r="Y330" s="48"/>
      <c r="Z330" s="48"/>
      <c r="AA330" s="48"/>
      <c r="AB330" s="48"/>
      <c r="AC330" s="16"/>
      <c r="AD330" s="16"/>
      <c r="AE330" s="16"/>
      <c r="AF330" s="16"/>
      <c r="AG330" s="16"/>
      <c r="AH330" s="124"/>
      <c r="AI330" s="16"/>
      <c r="AJ330" s="27"/>
      <c r="AK330" s="16"/>
      <c r="AL330" s="16"/>
      <c r="AM330" s="16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</row>
    <row r="331" spans="13:49" ht="15">
      <c r="M331" s="10"/>
      <c r="N331" s="1"/>
      <c r="O331" s="1"/>
      <c r="P331" s="1"/>
      <c r="Y331" s="48"/>
      <c r="Z331" s="48"/>
      <c r="AA331" s="48"/>
      <c r="AB331" s="48"/>
      <c r="AC331" s="16"/>
      <c r="AD331" s="16"/>
      <c r="AE331" s="16"/>
      <c r="AF331" s="16"/>
      <c r="AG331" s="16"/>
      <c r="AH331" s="124"/>
      <c r="AI331" s="16"/>
      <c r="AJ331" s="27"/>
      <c r="AK331" s="16"/>
      <c r="AL331" s="16"/>
      <c r="AM331" s="16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</row>
    <row r="332" spans="13:49" ht="15">
      <c r="M332" s="10"/>
      <c r="N332" s="1"/>
      <c r="O332" s="1"/>
      <c r="P332" s="1"/>
      <c r="Y332" s="48"/>
      <c r="Z332" s="48"/>
      <c r="AA332" s="48"/>
      <c r="AB332" s="48"/>
      <c r="AC332" s="16"/>
      <c r="AD332" s="16"/>
      <c r="AE332" s="16"/>
      <c r="AF332" s="16"/>
      <c r="AG332" s="16"/>
      <c r="AH332" s="124"/>
      <c r="AI332" s="16"/>
      <c r="AJ332" s="27"/>
      <c r="AK332" s="16"/>
      <c r="AL332" s="16"/>
      <c r="AM332" s="16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</row>
    <row r="333" spans="13:49" ht="15">
      <c r="M333" s="10"/>
      <c r="N333" s="1"/>
      <c r="O333" s="1"/>
      <c r="P333" s="1"/>
      <c r="Y333" s="48"/>
      <c r="Z333" s="48"/>
      <c r="AA333" s="48"/>
      <c r="AB333" s="48"/>
      <c r="AC333" s="16"/>
      <c r="AD333" s="16"/>
      <c r="AE333" s="16"/>
      <c r="AF333" s="16"/>
      <c r="AG333" s="16"/>
      <c r="AH333" s="124"/>
      <c r="AI333" s="16"/>
      <c r="AJ333" s="27"/>
      <c r="AK333" s="16"/>
      <c r="AL333" s="16"/>
      <c r="AM333" s="16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</row>
    <row r="334" spans="13:49" ht="15">
      <c r="M334" s="10"/>
      <c r="N334" s="1"/>
      <c r="O334" s="1"/>
      <c r="P334" s="1"/>
      <c r="Y334" s="48"/>
      <c r="Z334" s="48"/>
      <c r="AA334" s="48"/>
      <c r="AB334" s="48"/>
      <c r="AC334" s="16"/>
      <c r="AD334" s="16"/>
      <c r="AE334" s="16"/>
      <c r="AF334" s="16"/>
      <c r="AG334" s="16"/>
      <c r="AH334" s="124"/>
      <c r="AI334" s="16"/>
      <c r="AJ334" s="27"/>
      <c r="AK334" s="16"/>
      <c r="AL334" s="16"/>
      <c r="AM334" s="16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</row>
    <row r="335" spans="13:49" ht="15">
      <c r="M335" s="10"/>
      <c r="N335" s="1"/>
      <c r="O335" s="1"/>
      <c r="P335" s="1"/>
      <c r="Y335" s="48"/>
      <c r="Z335" s="48"/>
      <c r="AA335" s="48"/>
      <c r="AB335" s="48"/>
      <c r="AC335" s="16"/>
      <c r="AD335" s="16"/>
      <c r="AE335" s="16"/>
      <c r="AF335" s="16"/>
      <c r="AG335" s="16"/>
      <c r="AH335" s="124"/>
      <c r="AI335" s="16"/>
      <c r="AJ335" s="27"/>
      <c r="AK335" s="16"/>
      <c r="AL335" s="16"/>
      <c r="AM335" s="16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</row>
    <row r="336" spans="13:49" ht="15">
      <c r="M336" s="1"/>
      <c r="N336" s="1"/>
      <c r="O336" s="1"/>
      <c r="P336" s="1"/>
      <c r="Y336" s="48"/>
      <c r="Z336" s="48"/>
      <c r="AA336" s="48"/>
      <c r="AB336" s="48"/>
      <c r="AC336" s="16"/>
      <c r="AD336" s="16"/>
      <c r="AE336" s="16"/>
      <c r="AF336" s="16"/>
      <c r="AG336" s="16"/>
      <c r="AH336" s="124"/>
      <c r="AI336" s="16"/>
      <c r="AJ336" s="27"/>
      <c r="AK336" s="27"/>
      <c r="AL336" s="27"/>
      <c r="AM336" s="16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</row>
    <row r="337" spans="13:49" ht="15">
      <c r="M337" s="1"/>
      <c r="N337" s="1"/>
      <c r="O337" s="1"/>
      <c r="P337" s="1"/>
      <c r="Y337" s="48"/>
      <c r="Z337" s="48"/>
      <c r="AA337" s="48"/>
      <c r="AB337" s="48"/>
      <c r="AC337" s="16"/>
      <c r="AD337" s="16"/>
      <c r="AE337" s="16"/>
      <c r="AF337" s="16"/>
      <c r="AG337" s="16"/>
      <c r="AH337" s="124"/>
      <c r="AI337" s="16"/>
      <c r="AJ337" s="27"/>
      <c r="AK337" s="27"/>
      <c r="AL337" s="27"/>
      <c r="AM337" s="16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</row>
    <row r="338" spans="13:49" ht="15">
      <c r="M338" s="1"/>
      <c r="N338" s="1"/>
      <c r="O338" s="1"/>
      <c r="P338" s="1"/>
      <c r="Y338" s="48"/>
      <c r="Z338" s="48"/>
      <c r="AA338" s="48"/>
      <c r="AB338" s="48"/>
      <c r="AC338" s="16"/>
      <c r="AD338" s="16"/>
      <c r="AE338" s="16"/>
      <c r="AF338" s="16"/>
      <c r="AG338" s="16"/>
      <c r="AH338" s="124"/>
      <c r="AI338" s="16"/>
      <c r="AJ338" s="27"/>
      <c r="AK338" s="27"/>
      <c r="AL338" s="27"/>
      <c r="AM338" s="16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</row>
    <row r="339" spans="13:49" ht="15">
      <c r="M339" s="1"/>
      <c r="N339" s="1"/>
      <c r="O339" s="1"/>
      <c r="P339" s="1"/>
      <c r="Y339" s="48"/>
      <c r="Z339" s="48"/>
      <c r="AA339" s="48"/>
      <c r="AB339" s="48"/>
      <c r="AC339" s="16"/>
      <c r="AD339" s="16"/>
      <c r="AE339" s="16"/>
      <c r="AF339" s="16"/>
      <c r="AG339" s="16"/>
      <c r="AH339" s="124"/>
      <c r="AI339" s="16"/>
      <c r="AJ339" s="27"/>
      <c r="AK339" s="27"/>
      <c r="AL339" s="27"/>
      <c r="AM339" s="16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</row>
    <row r="340" spans="13:49" ht="15">
      <c r="M340" s="1"/>
      <c r="N340" s="1"/>
      <c r="O340" s="1"/>
      <c r="P340" s="1"/>
      <c r="Y340" s="48"/>
      <c r="Z340" s="48"/>
      <c r="AA340" s="48"/>
      <c r="AB340" s="48"/>
      <c r="AC340" s="16"/>
      <c r="AD340" s="16"/>
      <c r="AE340" s="16"/>
      <c r="AF340" s="16"/>
      <c r="AG340" s="16"/>
      <c r="AH340" s="124"/>
      <c r="AI340" s="16"/>
      <c r="AJ340" s="27"/>
      <c r="AK340" s="16"/>
      <c r="AL340" s="16"/>
      <c r="AM340" s="16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</row>
    <row r="341" spans="13:49" ht="15">
      <c r="M341" s="1"/>
      <c r="N341" s="1"/>
      <c r="O341" s="1"/>
      <c r="P341" s="1"/>
      <c r="Y341" s="48"/>
      <c r="Z341" s="48"/>
      <c r="AA341" s="48"/>
      <c r="AB341" s="48"/>
      <c r="AC341" s="16"/>
      <c r="AD341" s="16"/>
      <c r="AE341" s="16"/>
      <c r="AF341" s="16"/>
      <c r="AG341" s="16"/>
      <c r="AH341" s="124"/>
      <c r="AI341" s="16"/>
      <c r="AJ341" s="27"/>
      <c r="AK341" s="16"/>
      <c r="AL341" s="16"/>
      <c r="AM341" s="16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</row>
    <row r="342" spans="13:49" ht="15">
      <c r="M342" s="1"/>
      <c r="N342" s="1"/>
      <c r="O342" s="1"/>
      <c r="P342" s="1"/>
      <c r="Y342" s="48"/>
      <c r="Z342" s="48"/>
      <c r="AA342" s="48"/>
      <c r="AB342" s="48"/>
      <c r="AC342" s="16"/>
      <c r="AD342" s="16"/>
      <c r="AE342" s="16"/>
      <c r="AF342" s="16"/>
      <c r="AG342" s="16"/>
      <c r="AH342" s="124"/>
      <c r="AI342" s="16"/>
      <c r="AJ342" s="27"/>
      <c r="AK342" s="16"/>
      <c r="AL342" s="16"/>
      <c r="AM342" s="16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</row>
    <row r="343" spans="13:49" ht="15">
      <c r="M343" s="10"/>
      <c r="N343" s="1"/>
      <c r="O343" s="1"/>
      <c r="P343" s="1"/>
      <c r="Y343" s="48"/>
      <c r="Z343" s="48"/>
      <c r="AA343" s="48"/>
      <c r="AB343" s="48"/>
      <c r="AC343" s="16"/>
      <c r="AD343" s="16"/>
      <c r="AE343" s="16"/>
      <c r="AF343" s="16"/>
      <c r="AG343" s="16"/>
      <c r="AH343" s="124"/>
      <c r="AI343" s="16"/>
      <c r="AJ343" s="27"/>
      <c r="AK343" s="27"/>
      <c r="AL343" s="27"/>
      <c r="AM343" s="16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</row>
    <row r="344" spans="13:49" ht="15">
      <c r="M344" s="10"/>
      <c r="N344" s="1"/>
      <c r="O344" s="1"/>
      <c r="P344" s="1"/>
      <c r="Y344" s="48"/>
      <c r="Z344" s="48"/>
      <c r="AA344" s="48"/>
      <c r="AB344" s="48"/>
      <c r="AC344" s="16"/>
      <c r="AD344" s="16"/>
      <c r="AE344" s="16"/>
      <c r="AF344" s="16"/>
      <c r="AG344" s="16"/>
      <c r="AH344" s="124"/>
      <c r="AI344" s="16"/>
      <c r="AJ344" s="27"/>
      <c r="AK344" s="27"/>
      <c r="AL344" s="27"/>
      <c r="AM344" s="16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</row>
    <row r="345" spans="13:49" ht="15">
      <c r="M345" s="1"/>
      <c r="N345" s="1"/>
      <c r="O345" s="1"/>
      <c r="P345" s="1"/>
      <c r="Y345" s="48"/>
      <c r="Z345" s="48"/>
      <c r="AA345" s="48"/>
      <c r="AB345" s="48"/>
      <c r="AC345" s="16"/>
      <c r="AD345" s="16"/>
      <c r="AE345" s="16"/>
      <c r="AF345" s="16"/>
      <c r="AG345" s="16"/>
      <c r="AH345" s="124"/>
      <c r="AI345" s="16"/>
      <c r="AJ345" s="27"/>
      <c r="AK345" s="27"/>
      <c r="AL345" s="27"/>
      <c r="AM345" s="16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</row>
    <row r="346" spans="13:49" ht="15">
      <c r="M346" s="1"/>
      <c r="N346" s="1"/>
      <c r="O346" s="1"/>
      <c r="P346" s="1"/>
      <c r="Y346" s="48"/>
      <c r="Z346" s="48"/>
      <c r="AA346" s="48"/>
      <c r="AB346" s="48"/>
      <c r="AC346" s="16"/>
      <c r="AD346" s="16"/>
      <c r="AE346" s="16"/>
      <c r="AF346" s="16"/>
      <c r="AG346" s="16"/>
      <c r="AH346" s="124"/>
      <c r="AI346" s="16"/>
      <c r="AJ346" s="27"/>
      <c r="AK346" s="27"/>
      <c r="AL346" s="27"/>
      <c r="AM346" s="16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</row>
    <row r="347" spans="13:49" ht="15">
      <c r="M347" s="1"/>
      <c r="N347" s="1"/>
      <c r="O347" s="1"/>
      <c r="P347" s="1"/>
      <c r="Y347" s="48"/>
      <c r="Z347" s="48"/>
      <c r="AA347" s="48"/>
      <c r="AB347" s="48"/>
      <c r="AC347" s="16"/>
      <c r="AD347" s="16"/>
      <c r="AE347" s="16"/>
      <c r="AF347" s="16"/>
      <c r="AG347" s="16"/>
      <c r="AH347" s="124"/>
      <c r="AI347" s="16"/>
      <c r="AJ347" s="27"/>
      <c r="AK347" s="16"/>
      <c r="AL347" s="16"/>
      <c r="AM347" s="16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</row>
    <row r="348" spans="13:49" ht="15">
      <c r="M348" s="1"/>
      <c r="N348" s="1"/>
      <c r="O348" s="1"/>
      <c r="P348" s="1"/>
      <c r="Y348" s="48"/>
      <c r="Z348" s="48"/>
      <c r="AA348" s="48"/>
      <c r="AB348" s="48"/>
      <c r="AC348" s="16"/>
      <c r="AD348" s="16"/>
      <c r="AE348" s="16"/>
      <c r="AF348" s="16"/>
      <c r="AG348" s="16"/>
      <c r="AH348" s="124"/>
      <c r="AI348" s="16"/>
      <c r="AJ348" s="27"/>
      <c r="AK348" s="16"/>
      <c r="AL348" s="16"/>
      <c r="AM348" s="16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</row>
    <row r="349" spans="25:49" ht="15">
      <c r="Y349" s="48"/>
      <c r="Z349" s="48"/>
      <c r="AA349" s="48"/>
      <c r="AB349" s="48"/>
      <c r="AC349" s="16"/>
      <c r="AD349" s="16"/>
      <c r="AE349" s="16"/>
      <c r="AF349" s="16"/>
      <c r="AG349" s="16"/>
      <c r="AH349" s="124"/>
      <c r="AI349" s="16"/>
      <c r="AJ349" s="27"/>
      <c r="AK349" s="16"/>
      <c r="AL349" s="16"/>
      <c r="AM349" s="16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</row>
    <row r="350" spans="25:49" ht="15">
      <c r="Y350" s="48"/>
      <c r="Z350" s="48"/>
      <c r="AA350" s="48"/>
      <c r="AB350" s="48"/>
      <c r="AC350" s="16"/>
      <c r="AD350" s="16"/>
      <c r="AE350" s="16"/>
      <c r="AF350" s="16"/>
      <c r="AG350" s="16"/>
      <c r="AH350" s="124"/>
      <c r="AI350" s="16"/>
      <c r="AJ350" s="27"/>
      <c r="AK350" s="16"/>
      <c r="AL350" s="16"/>
      <c r="AM350" s="16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</row>
    <row r="351" spans="25:49" ht="15">
      <c r="Y351" s="48"/>
      <c r="Z351" s="48"/>
      <c r="AA351" s="48"/>
      <c r="AB351" s="48"/>
      <c r="AC351" s="16"/>
      <c r="AD351" s="16"/>
      <c r="AE351" s="16"/>
      <c r="AF351" s="16"/>
      <c r="AG351" s="16"/>
      <c r="AH351" s="124"/>
      <c r="AI351" s="16"/>
      <c r="AJ351" s="27"/>
      <c r="AK351" s="16"/>
      <c r="AL351" s="16"/>
      <c r="AM351" s="16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</row>
    <row r="352" spans="25:49" ht="15">
      <c r="Y352" s="48"/>
      <c r="Z352" s="48"/>
      <c r="AA352" s="48"/>
      <c r="AB352" s="48"/>
      <c r="AC352" s="16"/>
      <c r="AD352" s="16"/>
      <c r="AE352" s="16"/>
      <c r="AF352" s="16"/>
      <c r="AG352" s="16"/>
      <c r="AH352" s="124"/>
      <c r="AI352" s="16"/>
      <c r="AJ352" s="27"/>
      <c r="AK352" s="16"/>
      <c r="AL352" s="16"/>
      <c r="AM352" s="16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</row>
    <row r="353" spans="25:49" ht="15">
      <c r="Y353" s="48"/>
      <c r="Z353" s="48"/>
      <c r="AA353" s="48"/>
      <c r="AB353" s="48"/>
      <c r="AC353" s="16"/>
      <c r="AD353" s="16"/>
      <c r="AE353" s="16"/>
      <c r="AF353" s="16"/>
      <c r="AG353" s="16"/>
      <c r="AH353" s="124"/>
      <c r="AI353" s="16"/>
      <c r="AJ353" s="27"/>
      <c r="AK353" s="16"/>
      <c r="AL353" s="16"/>
      <c r="AM353" s="16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</row>
    <row r="354" spans="25:49" ht="15">
      <c r="Y354" s="48"/>
      <c r="Z354" s="48"/>
      <c r="AA354" s="48"/>
      <c r="AB354" s="48"/>
      <c r="AC354" s="16"/>
      <c r="AD354" s="16"/>
      <c r="AE354" s="16"/>
      <c r="AF354" s="16"/>
      <c r="AG354" s="16"/>
      <c r="AH354" s="124"/>
      <c r="AI354" s="16"/>
      <c r="AJ354" s="27"/>
      <c r="AK354" s="16"/>
      <c r="AL354" s="16"/>
      <c r="AM354" s="16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</row>
    <row r="355" spans="25:49" ht="15">
      <c r="Y355" s="48"/>
      <c r="Z355" s="48"/>
      <c r="AA355" s="48"/>
      <c r="AB355" s="48"/>
      <c r="AC355" s="16"/>
      <c r="AD355" s="16"/>
      <c r="AE355" s="16"/>
      <c r="AF355" s="16"/>
      <c r="AG355" s="16"/>
      <c r="AH355" s="124"/>
      <c r="AI355" s="16"/>
      <c r="AJ355" s="27"/>
      <c r="AK355" s="16"/>
      <c r="AL355" s="16"/>
      <c r="AM355" s="16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</row>
    <row r="356" spans="25:49" ht="15">
      <c r="Y356" s="48"/>
      <c r="Z356" s="48"/>
      <c r="AA356" s="48"/>
      <c r="AB356" s="48"/>
      <c r="AC356" s="16"/>
      <c r="AD356" s="16"/>
      <c r="AE356" s="16"/>
      <c r="AF356" s="16"/>
      <c r="AG356" s="16"/>
      <c r="AH356" s="124"/>
      <c r="AI356" s="16"/>
      <c r="AJ356" s="27"/>
      <c r="AK356" s="16"/>
      <c r="AL356" s="16"/>
      <c r="AM356" s="16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</row>
    <row r="357" spans="25:49" ht="15">
      <c r="Y357" s="48"/>
      <c r="Z357" s="48"/>
      <c r="AA357" s="48"/>
      <c r="AB357" s="48"/>
      <c r="AC357" s="16"/>
      <c r="AD357" s="16"/>
      <c r="AE357" s="16"/>
      <c r="AF357" s="16"/>
      <c r="AG357" s="16"/>
      <c r="AH357" s="124"/>
      <c r="AI357" s="16"/>
      <c r="AJ357" s="27"/>
      <c r="AK357" s="16"/>
      <c r="AL357" s="16"/>
      <c r="AM357" s="16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</row>
    <row r="358" spans="25:49" ht="15">
      <c r="Y358" s="48"/>
      <c r="Z358" s="48"/>
      <c r="AA358" s="48"/>
      <c r="AB358" s="48"/>
      <c r="AC358" s="16"/>
      <c r="AD358" s="16"/>
      <c r="AE358" s="16"/>
      <c r="AF358" s="16"/>
      <c r="AG358" s="16"/>
      <c r="AH358" s="124"/>
      <c r="AI358" s="16"/>
      <c r="AJ358" s="27"/>
      <c r="AK358" s="16"/>
      <c r="AL358" s="16"/>
      <c r="AM358" s="16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</row>
    <row r="359" spans="25:49" ht="15">
      <c r="Y359" s="48"/>
      <c r="Z359" s="48"/>
      <c r="AA359" s="48"/>
      <c r="AB359" s="48"/>
      <c r="AC359" s="16"/>
      <c r="AD359" s="16"/>
      <c r="AE359" s="16"/>
      <c r="AF359" s="16"/>
      <c r="AG359" s="16"/>
      <c r="AH359" s="124"/>
      <c r="AI359" s="16"/>
      <c r="AJ359" s="27"/>
      <c r="AK359" s="16"/>
      <c r="AL359" s="16"/>
      <c r="AM359" s="16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</row>
    <row r="360" spans="25:49" ht="15">
      <c r="Y360" s="48"/>
      <c r="Z360" s="48"/>
      <c r="AA360" s="48"/>
      <c r="AB360" s="48"/>
      <c r="AC360" s="16"/>
      <c r="AD360" s="16"/>
      <c r="AE360" s="16"/>
      <c r="AF360" s="16"/>
      <c r="AG360" s="16"/>
      <c r="AH360" s="124"/>
      <c r="AI360" s="16"/>
      <c r="AJ360" s="27"/>
      <c r="AK360" s="16"/>
      <c r="AL360" s="16"/>
      <c r="AM360" s="16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</row>
    <row r="361" spans="25:49" ht="15">
      <c r="Y361" s="48"/>
      <c r="Z361" s="48"/>
      <c r="AA361" s="48"/>
      <c r="AB361" s="48"/>
      <c r="AC361" s="16"/>
      <c r="AD361" s="16"/>
      <c r="AE361" s="16"/>
      <c r="AF361" s="16"/>
      <c r="AG361" s="16"/>
      <c r="AH361" s="124"/>
      <c r="AI361" s="16"/>
      <c r="AJ361" s="27"/>
      <c r="AK361" s="16"/>
      <c r="AL361" s="16"/>
      <c r="AM361" s="16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</row>
    <row r="362" spans="25:49" ht="15">
      <c r="Y362" s="48"/>
      <c r="Z362" s="48"/>
      <c r="AA362" s="48"/>
      <c r="AB362" s="48"/>
      <c r="AC362" s="16"/>
      <c r="AD362" s="16"/>
      <c r="AE362" s="16"/>
      <c r="AF362" s="16"/>
      <c r="AG362" s="16"/>
      <c r="AH362" s="124"/>
      <c r="AI362" s="16"/>
      <c r="AJ362" s="27"/>
      <c r="AK362" s="16"/>
      <c r="AL362" s="16"/>
      <c r="AM362" s="16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</row>
    <row r="363" spans="25:49" ht="15">
      <c r="Y363" s="48"/>
      <c r="Z363" s="48"/>
      <c r="AA363" s="48"/>
      <c r="AB363" s="48"/>
      <c r="AC363" s="16"/>
      <c r="AD363" s="16"/>
      <c r="AE363" s="16"/>
      <c r="AF363" s="16"/>
      <c r="AG363" s="16"/>
      <c r="AH363" s="124"/>
      <c r="AI363" s="16"/>
      <c r="AJ363" s="27"/>
      <c r="AK363" s="16"/>
      <c r="AL363" s="16"/>
      <c r="AM363" s="16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</row>
    <row r="364" spans="25:49" ht="15">
      <c r="Y364" s="48"/>
      <c r="Z364" s="48"/>
      <c r="AA364" s="48"/>
      <c r="AB364" s="48"/>
      <c r="AC364" s="16"/>
      <c r="AD364" s="16"/>
      <c r="AE364" s="16"/>
      <c r="AF364" s="16"/>
      <c r="AG364" s="16"/>
      <c r="AH364" s="124"/>
      <c r="AI364" s="16"/>
      <c r="AJ364" s="27"/>
      <c r="AK364" s="16"/>
      <c r="AL364" s="16"/>
      <c r="AM364" s="16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</row>
    <row r="365" spans="25:49" ht="15">
      <c r="Y365" s="48"/>
      <c r="Z365" s="48"/>
      <c r="AA365" s="48"/>
      <c r="AB365" s="48"/>
      <c r="AC365" s="16"/>
      <c r="AD365" s="16"/>
      <c r="AE365" s="16"/>
      <c r="AF365" s="16"/>
      <c r="AG365" s="16"/>
      <c r="AH365" s="124"/>
      <c r="AI365" s="16"/>
      <c r="AJ365" s="27"/>
      <c r="AK365" s="16"/>
      <c r="AL365" s="16"/>
      <c r="AM365" s="16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</row>
    <row r="366" spans="25:49" ht="15">
      <c r="Y366" s="48"/>
      <c r="Z366" s="48"/>
      <c r="AA366" s="48"/>
      <c r="AB366" s="48"/>
      <c r="AC366" s="16"/>
      <c r="AD366" s="16"/>
      <c r="AE366" s="16"/>
      <c r="AF366" s="16"/>
      <c r="AG366" s="16"/>
      <c r="AH366" s="124"/>
      <c r="AI366" s="16"/>
      <c r="AJ366" s="27"/>
      <c r="AK366" s="16"/>
      <c r="AL366" s="16"/>
      <c r="AM366" s="16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</row>
    <row r="367" spans="25:49" ht="15">
      <c r="Y367" s="48"/>
      <c r="Z367" s="48"/>
      <c r="AA367" s="48"/>
      <c r="AB367" s="48"/>
      <c r="AC367" s="16"/>
      <c r="AD367" s="16"/>
      <c r="AE367" s="16"/>
      <c r="AF367" s="16"/>
      <c r="AG367" s="16"/>
      <c r="AH367" s="124"/>
      <c r="AI367" s="16"/>
      <c r="AJ367" s="27"/>
      <c r="AK367" s="16"/>
      <c r="AL367" s="16"/>
      <c r="AM367" s="16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</row>
    <row r="368" spans="25:49" ht="15">
      <c r="Y368" s="48"/>
      <c r="Z368" s="48"/>
      <c r="AA368" s="48"/>
      <c r="AB368" s="48"/>
      <c r="AC368" s="16"/>
      <c r="AD368" s="16"/>
      <c r="AE368" s="16"/>
      <c r="AF368" s="16"/>
      <c r="AG368" s="16"/>
      <c r="AH368" s="124"/>
      <c r="AI368" s="16"/>
      <c r="AJ368" s="27"/>
      <c r="AK368" s="16"/>
      <c r="AL368" s="16"/>
      <c r="AM368" s="16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</row>
    <row r="369" spans="25:49" ht="15">
      <c r="Y369" s="48"/>
      <c r="Z369" s="48"/>
      <c r="AA369" s="48"/>
      <c r="AB369" s="48"/>
      <c r="AC369" s="16"/>
      <c r="AD369" s="16"/>
      <c r="AE369" s="16"/>
      <c r="AF369" s="16"/>
      <c r="AG369" s="16"/>
      <c r="AH369" s="124"/>
      <c r="AI369" s="16"/>
      <c r="AJ369" s="27"/>
      <c r="AK369" s="16"/>
      <c r="AL369" s="16"/>
      <c r="AM369" s="16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</row>
    <row r="370" spans="25:49" ht="15">
      <c r="Y370" s="48"/>
      <c r="Z370" s="48"/>
      <c r="AA370" s="48"/>
      <c r="AB370" s="48"/>
      <c r="AC370" s="16"/>
      <c r="AD370" s="16"/>
      <c r="AE370" s="16"/>
      <c r="AF370" s="16"/>
      <c r="AG370" s="16"/>
      <c r="AH370" s="124"/>
      <c r="AI370" s="16"/>
      <c r="AJ370" s="27"/>
      <c r="AK370" s="16"/>
      <c r="AL370" s="16"/>
      <c r="AM370" s="16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</row>
    <row r="371" spans="25:49" ht="15">
      <c r="Y371" s="48"/>
      <c r="Z371" s="48"/>
      <c r="AA371" s="48"/>
      <c r="AB371" s="48"/>
      <c r="AC371" s="16"/>
      <c r="AD371" s="16"/>
      <c r="AE371" s="16"/>
      <c r="AF371" s="16"/>
      <c r="AG371" s="16"/>
      <c r="AH371" s="124"/>
      <c r="AI371" s="16"/>
      <c r="AJ371" s="27"/>
      <c r="AK371" s="16"/>
      <c r="AL371" s="16"/>
      <c r="AM371" s="16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</row>
    <row r="372" spans="25:49" ht="15">
      <c r="Y372" s="48"/>
      <c r="Z372" s="48"/>
      <c r="AA372" s="48"/>
      <c r="AB372" s="48"/>
      <c r="AC372" s="16"/>
      <c r="AD372" s="16"/>
      <c r="AE372" s="16"/>
      <c r="AF372" s="16"/>
      <c r="AG372" s="16"/>
      <c r="AH372" s="124"/>
      <c r="AI372" s="16"/>
      <c r="AJ372" s="27"/>
      <c r="AK372" s="16"/>
      <c r="AL372" s="16"/>
      <c r="AM372" s="16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</row>
    <row r="373" spans="25:49" ht="15">
      <c r="Y373" s="48"/>
      <c r="Z373" s="48"/>
      <c r="AA373" s="48"/>
      <c r="AB373" s="48"/>
      <c r="AC373" s="16"/>
      <c r="AD373" s="16"/>
      <c r="AE373" s="16"/>
      <c r="AF373" s="16"/>
      <c r="AG373" s="16"/>
      <c r="AH373" s="124"/>
      <c r="AI373" s="16"/>
      <c r="AJ373" s="27"/>
      <c r="AK373" s="16"/>
      <c r="AL373" s="16"/>
      <c r="AM373" s="16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</row>
    <row r="374" spans="25:49" ht="15">
      <c r="Y374" s="48"/>
      <c r="Z374" s="48"/>
      <c r="AA374" s="48"/>
      <c r="AB374" s="48"/>
      <c r="AC374" s="16"/>
      <c r="AD374" s="16"/>
      <c r="AE374" s="16"/>
      <c r="AF374" s="16"/>
      <c r="AG374" s="16"/>
      <c r="AH374" s="124"/>
      <c r="AI374" s="16"/>
      <c r="AJ374" s="27"/>
      <c r="AK374" s="27"/>
      <c r="AL374" s="27"/>
      <c r="AM374" s="16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</row>
    <row r="375" spans="25:49" ht="15">
      <c r="Y375" s="48"/>
      <c r="Z375" s="48"/>
      <c r="AA375" s="48"/>
      <c r="AB375" s="48"/>
      <c r="AC375" s="16"/>
      <c r="AD375" s="16"/>
      <c r="AE375" s="16"/>
      <c r="AF375" s="16"/>
      <c r="AG375" s="16"/>
      <c r="AH375" s="124"/>
      <c r="AI375" s="16"/>
      <c r="AJ375" s="27"/>
      <c r="AK375" s="27"/>
      <c r="AL375" s="27"/>
      <c r="AM375" s="16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</row>
    <row r="376" spans="25:49" ht="15">
      <c r="Y376" s="48"/>
      <c r="Z376" s="48"/>
      <c r="AA376" s="48"/>
      <c r="AB376" s="48"/>
      <c r="AC376" s="16"/>
      <c r="AD376" s="16"/>
      <c r="AE376" s="16"/>
      <c r="AF376" s="16"/>
      <c r="AG376" s="16"/>
      <c r="AH376" s="124"/>
      <c r="AI376" s="16"/>
      <c r="AJ376" s="27"/>
      <c r="AK376" s="27"/>
      <c r="AL376" s="27"/>
      <c r="AM376" s="16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</row>
    <row r="377" spans="25:49" ht="15">
      <c r="Y377" s="48"/>
      <c r="Z377" s="48"/>
      <c r="AA377" s="48"/>
      <c r="AB377" s="48"/>
      <c r="AC377" s="16"/>
      <c r="AD377" s="16"/>
      <c r="AE377" s="16"/>
      <c r="AF377" s="16"/>
      <c r="AG377" s="16"/>
      <c r="AH377" s="124"/>
      <c r="AI377" s="16"/>
      <c r="AJ377" s="27"/>
      <c r="AK377" s="27"/>
      <c r="AL377" s="27"/>
      <c r="AM377" s="16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</row>
    <row r="378" spans="25:49" ht="15">
      <c r="Y378" s="48"/>
      <c r="Z378" s="48"/>
      <c r="AA378" s="48"/>
      <c r="AB378" s="48"/>
      <c r="AC378" s="16"/>
      <c r="AD378" s="16"/>
      <c r="AE378" s="16"/>
      <c r="AF378" s="16"/>
      <c r="AG378" s="16"/>
      <c r="AH378" s="124"/>
      <c r="AI378" s="16"/>
      <c r="AJ378" s="27"/>
      <c r="AK378" s="27"/>
      <c r="AL378" s="27"/>
      <c r="AM378" s="16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</row>
    <row r="379" spans="25:49" ht="15">
      <c r="Y379" s="48"/>
      <c r="Z379" s="48"/>
      <c r="AA379" s="48"/>
      <c r="AB379" s="48"/>
      <c r="AC379" s="16"/>
      <c r="AD379" s="16"/>
      <c r="AE379" s="16"/>
      <c r="AF379" s="16"/>
      <c r="AG379" s="16"/>
      <c r="AH379" s="124"/>
      <c r="AI379" s="16"/>
      <c r="AJ379" s="27"/>
      <c r="AK379" s="27"/>
      <c r="AL379" s="27"/>
      <c r="AM379" s="16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</row>
    <row r="380" spans="25:49" ht="15">
      <c r="Y380" s="48"/>
      <c r="Z380" s="48"/>
      <c r="AA380" s="48"/>
      <c r="AB380" s="48"/>
      <c r="AC380" s="16"/>
      <c r="AD380" s="16"/>
      <c r="AE380" s="16"/>
      <c r="AF380" s="16"/>
      <c r="AG380" s="16"/>
      <c r="AH380" s="124"/>
      <c r="AI380" s="16"/>
      <c r="AJ380" s="27"/>
      <c r="AK380" s="27"/>
      <c r="AL380" s="27"/>
      <c r="AM380" s="16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</row>
    <row r="381" spans="25:49" ht="15">
      <c r="Y381" s="48"/>
      <c r="Z381" s="48"/>
      <c r="AA381" s="48"/>
      <c r="AB381" s="48"/>
      <c r="AC381" s="16"/>
      <c r="AD381" s="16"/>
      <c r="AE381" s="16"/>
      <c r="AF381" s="16"/>
      <c r="AG381" s="16"/>
      <c r="AH381" s="124"/>
      <c r="AI381" s="16"/>
      <c r="AJ381" s="27"/>
      <c r="AK381" s="16"/>
      <c r="AL381" s="16"/>
      <c r="AM381" s="16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</row>
    <row r="382" spans="25:49" ht="15">
      <c r="Y382" s="48"/>
      <c r="Z382" s="48"/>
      <c r="AA382" s="48"/>
      <c r="AB382" s="48"/>
      <c r="AC382" s="16"/>
      <c r="AD382" s="16"/>
      <c r="AE382" s="16"/>
      <c r="AF382" s="16"/>
      <c r="AG382" s="16"/>
      <c r="AH382" s="124"/>
      <c r="AI382" s="16"/>
      <c r="AJ382" s="27"/>
      <c r="AK382" s="16"/>
      <c r="AL382" s="16"/>
      <c r="AM382" s="16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</row>
    <row r="383" spans="25:49" ht="15">
      <c r="Y383" s="48"/>
      <c r="Z383" s="48"/>
      <c r="AA383" s="48"/>
      <c r="AB383" s="48"/>
      <c r="AC383" s="122"/>
      <c r="AD383" s="16"/>
      <c r="AE383" s="16"/>
      <c r="AF383" s="16"/>
      <c r="AG383" s="16"/>
      <c r="AH383" s="16"/>
      <c r="AI383" s="16"/>
      <c r="AJ383" s="27"/>
      <c r="AK383" s="27"/>
      <c r="AL383" s="27"/>
      <c r="AM383" s="16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</row>
    <row r="384" spans="25:49" ht="15">
      <c r="Y384" s="48"/>
      <c r="Z384" s="48"/>
      <c r="AA384" s="48"/>
      <c r="AB384" s="48"/>
      <c r="AC384" s="16"/>
      <c r="AD384" s="16"/>
      <c r="AE384" s="16"/>
      <c r="AF384" s="16"/>
      <c r="AG384" s="16"/>
      <c r="AH384" s="16"/>
      <c r="AI384" s="16"/>
      <c r="AJ384" s="27"/>
      <c r="AK384" s="27"/>
      <c r="AL384" s="27"/>
      <c r="AM384" s="16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</row>
    <row r="385" spans="25:49" ht="15">
      <c r="Y385" s="48"/>
      <c r="Z385" s="48"/>
      <c r="AA385" s="48"/>
      <c r="AB385" s="48"/>
      <c r="AC385" s="16"/>
      <c r="AD385" s="16"/>
      <c r="AE385" s="16"/>
      <c r="AF385" s="16"/>
      <c r="AG385" s="16"/>
      <c r="AH385" s="16"/>
      <c r="AI385" s="16"/>
      <c r="AJ385" s="27"/>
      <c r="AK385" s="27"/>
      <c r="AL385" s="27"/>
      <c r="AM385" s="16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</row>
    <row r="386" spans="25:49" ht="15">
      <c r="Y386" s="48"/>
      <c r="Z386" s="48"/>
      <c r="AA386" s="48"/>
      <c r="AB386" s="48"/>
      <c r="AC386" s="16"/>
      <c r="AD386" s="16"/>
      <c r="AE386" s="16"/>
      <c r="AF386" s="16"/>
      <c r="AG386" s="16"/>
      <c r="AH386" s="16"/>
      <c r="AI386" s="16"/>
      <c r="AJ386" s="27"/>
      <c r="AK386" s="27"/>
      <c r="AL386" s="27"/>
      <c r="AM386" s="16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</row>
    <row r="387" spans="25:49" ht="15">
      <c r="Y387" s="48"/>
      <c r="Z387" s="48"/>
      <c r="AA387" s="48"/>
      <c r="AB387" s="48"/>
      <c r="AC387" s="48"/>
      <c r="AD387" s="48"/>
      <c r="AE387" s="48"/>
      <c r="AF387" s="16"/>
      <c r="AG387" s="16"/>
      <c r="AH387" s="16"/>
      <c r="AI387" s="48"/>
      <c r="AJ387" s="126"/>
      <c r="AK387" s="126"/>
      <c r="AL387" s="126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</row>
    <row r="388" spans="25:49" ht="15">
      <c r="Y388" s="48"/>
      <c r="Z388" s="48"/>
      <c r="AA388" s="48"/>
      <c r="AB388" s="48"/>
      <c r="AC388" s="48"/>
      <c r="AD388" s="48"/>
      <c r="AE388" s="48"/>
      <c r="AF388" s="16"/>
      <c r="AG388" s="16"/>
      <c r="AH388" s="16"/>
      <c r="AI388" s="48"/>
      <c r="AJ388" s="126"/>
      <c r="AK388" s="126"/>
      <c r="AL388" s="126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</row>
    <row r="389" spans="25:49" ht="15">
      <c r="Y389" s="48"/>
      <c r="Z389" s="48"/>
      <c r="AA389" s="48"/>
      <c r="AB389" s="48"/>
      <c r="AC389" s="48"/>
      <c r="AD389" s="48"/>
      <c r="AE389" s="48"/>
      <c r="AF389" s="16"/>
      <c r="AG389" s="16"/>
      <c r="AH389" s="16"/>
      <c r="AI389" s="48"/>
      <c r="AJ389" s="126"/>
      <c r="AK389" s="126"/>
      <c r="AL389" s="126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</row>
    <row r="390" spans="25:49" ht="15">
      <c r="Y390" s="48"/>
      <c r="Z390" s="48"/>
      <c r="AA390" s="48"/>
      <c r="AB390" s="48"/>
      <c r="AC390" s="48"/>
      <c r="AD390" s="48"/>
      <c r="AE390" s="48"/>
      <c r="AF390" s="16"/>
      <c r="AG390" s="16"/>
      <c r="AH390" s="16"/>
      <c r="AI390" s="48"/>
      <c r="AJ390" s="126"/>
      <c r="AK390" s="126"/>
      <c r="AL390" s="126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</row>
    <row r="391" spans="25:49" ht="15">
      <c r="Y391" s="48"/>
      <c r="Z391" s="48"/>
      <c r="AA391" s="48"/>
      <c r="AB391" s="48"/>
      <c r="AC391" s="48"/>
      <c r="AD391" s="48"/>
      <c r="AE391" s="48"/>
      <c r="AF391" s="16"/>
      <c r="AG391" s="16"/>
      <c r="AH391" s="16"/>
      <c r="AI391" s="48"/>
      <c r="AJ391" s="126"/>
      <c r="AK391" s="126"/>
      <c r="AL391" s="126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</row>
    <row r="392" spans="25:49" ht="15">
      <c r="Y392" s="48"/>
      <c r="Z392" s="48"/>
      <c r="AA392" s="48"/>
      <c r="AB392" s="48"/>
      <c r="AC392" s="48"/>
      <c r="AD392" s="48"/>
      <c r="AE392" s="48"/>
      <c r="AF392" s="16"/>
      <c r="AG392" s="16"/>
      <c r="AH392" s="16"/>
      <c r="AI392" s="48"/>
      <c r="AJ392" s="126"/>
      <c r="AK392" s="126"/>
      <c r="AL392" s="126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</row>
    <row r="393" spans="25:49" ht="15">
      <c r="Y393" s="48"/>
      <c r="Z393" s="48"/>
      <c r="AA393" s="48"/>
      <c r="AB393" s="48"/>
      <c r="AC393" s="48"/>
      <c r="AD393" s="48"/>
      <c r="AE393" s="48"/>
      <c r="AF393" s="16"/>
      <c r="AG393" s="16"/>
      <c r="AH393" s="16"/>
      <c r="AI393" s="48"/>
      <c r="AJ393" s="126"/>
      <c r="AK393" s="126"/>
      <c r="AL393" s="126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</row>
    <row r="394" spans="25:49" ht="15">
      <c r="Y394" s="48"/>
      <c r="Z394" s="48"/>
      <c r="AA394" s="48"/>
      <c r="AB394" s="48"/>
      <c r="AC394" s="48"/>
      <c r="AD394" s="48"/>
      <c r="AE394" s="48"/>
      <c r="AF394" s="16"/>
      <c r="AG394" s="16"/>
      <c r="AH394" s="16"/>
      <c r="AI394" s="48"/>
      <c r="AJ394" s="126"/>
      <c r="AK394" s="126"/>
      <c r="AL394" s="126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</row>
    <row r="395" spans="25:49" ht="15">
      <c r="Y395" s="48"/>
      <c r="Z395" s="48"/>
      <c r="AA395" s="48"/>
      <c r="AB395" s="48"/>
      <c r="AC395" s="48"/>
      <c r="AD395" s="48"/>
      <c r="AE395" s="48"/>
      <c r="AF395" s="16"/>
      <c r="AG395" s="16"/>
      <c r="AH395" s="16"/>
      <c r="AI395" s="48"/>
      <c r="AJ395" s="126"/>
      <c r="AK395" s="126"/>
      <c r="AL395" s="126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</row>
    <row r="396" spans="25:49" ht="15">
      <c r="Y396" s="48"/>
      <c r="Z396" s="48"/>
      <c r="AA396" s="48"/>
      <c r="AB396" s="48"/>
      <c r="AC396" s="48"/>
      <c r="AD396" s="48"/>
      <c r="AE396" s="48"/>
      <c r="AF396" s="16"/>
      <c r="AG396" s="16"/>
      <c r="AH396" s="16"/>
      <c r="AI396" s="48"/>
      <c r="AJ396" s="126"/>
      <c r="AK396" s="126"/>
      <c r="AL396" s="126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</row>
    <row r="397" spans="25:49" ht="15">
      <c r="Y397" s="48"/>
      <c r="Z397" s="48"/>
      <c r="AA397" s="48"/>
      <c r="AB397" s="48"/>
      <c r="AC397" s="48"/>
      <c r="AD397" s="48"/>
      <c r="AE397" s="48"/>
      <c r="AF397" s="16"/>
      <c r="AG397" s="16"/>
      <c r="AH397" s="16"/>
      <c r="AI397" s="48"/>
      <c r="AJ397" s="126"/>
      <c r="AK397" s="126"/>
      <c r="AL397" s="126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</row>
    <row r="398" spans="25:49" ht="15">
      <c r="Y398" s="48"/>
      <c r="Z398" s="48"/>
      <c r="AA398" s="48"/>
      <c r="AB398" s="48"/>
      <c r="AC398" s="48"/>
      <c r="AD398" s="48"/>
      <c r="AE398" s="48"/>
      <c r="AF398" s="16"/>
      <c r="AG398" s="16"/>
      <c r="AH398" s="16"/>
      <c r="AI398" s="48"/>
      <c r="AJ398" s="126"/>
      <c r="AK398" s="126"/>
      <c r="AL398" s="126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</row>
    <row r="399" spans="32:38" ht="15">
      <c r="AF399" s="10"/>
      <c r="AG399" s="10"/>
      <c r="AH399" s="10"/>
      <c r="AJ399" s="21"/>
      <c r="AK399" s="21"/>
      <c r="AL399" s="21"/>
    </row>
    <row r="400" spans="33:38" ht="15">
      <c r="AG400" s="10"/>
      <c r="AH400" s="10"/>
      <c r="AJ400" s="21"/>
      <c r="AK400" s="21"/>
      <c r="AL400" s="21"/>
    </row>
    <row r="401" spans="33:38" ht="15">
      <c r="AG401" s="10"/>
      <c r="AH401" s="10"/>
      <c r="AJ401" s="21"/>
      <c r="AK401" s="21"/>
      <c r="AL401" s="21"/>
    </row>
    <row r="402" spans="33:38" ht="15">
      <c r="AG402" s="10"/>
      <c r="AH402" s="10"/>
      <c r="AJ402" s="21"/>
      <c r="AK402" s="21"/>
      <c r="AL402" s="21"/>
    </row>
    <row r="403" spans="33:38" ht="15">
      <c r="AG403" s="10"/>
      <c r="AH403" s="10"/>
      <c r="AJ403" s="21"/>
      <c r="AK403" s="21"/>
      <c r="AL403" s="21"/>
    </row>
    <row r="404" spans="33:38" ht="15">
      <c r="AG404" s="10"/>
      <c r="AH404" s="10"/>
      <c r="AJ404" s="21"/>
      <c r="AK404" s="21"/>
      <c r="AL404" s="21"/>
    </row>
    <row r="405" spans="33:38" ht="15">
      <c r="AG405" s="10"/>
      <c r="AH405" s="10"/>
      <c r="AJ405" s="21"/>
      <c r="AK405" s="21"/>
      <c r="AL405" s="21"/>
    </row>
    <row r="406" spans="33:38" ht="15">
      <c r="AG406" s="10"/>
      <c r="AH406" s="10"/>
      <c r="AJ406" s="21"/>
      <c r="AK406" s="21"/>
      <c r="AL406" s="21"/>
    </row>
    <row r="407" spans="33:38" ht="15">
      <c r="AG407" s="10"/>
      <c r="AH407" s="10"/>
      <c r="AJ407" s="21"/>
      <c r="AK407" s="21"/>
      <c r="AL407" s="21"/>
    </row>
    <row r="408" spans="33:38" ht="15">
      <c r="AG408" s="10"/>
      <c r="AH408" s="10"/>
      <c r="AJ408" s="21"/>
      <c r="AK408" s="21"/>
      <c r="AL408" s="21"/>
    </row>
    <row r="409" spans="33:38" ht="15">
      <c r="AG409" s="10"/>
      <c r="AH409" s="10"/>
      <c r="AJ409" s="21"/>
      <c r="AK409" s="21"/>
      <c r="AL409" s="21"/>
    </row>
    <row r="410" spans="33:38" ht="15">
      <c r="AG410" s="10"/>
      <c r="AH410" s="10"/>
      <c r="AJ410" s="21"/>
      <c r="AK410" s="21"/>
      <c r="AL410" s="21"/>
    </row>
    <row r="411" spans="6:38" ht="15">
      <c r="F411" s="10"/>
      <c r="G411" s="10"/>
      <c r="H411" s="10"/>
      <c r="I411"/>
      <c r="AG411" s="10"/>
      <c r="AH411" s="10"/>
      <c r="AJ411" s="21"/>
      <c r="AK411" s="21"/>
      <c r="AL411" s="21"/>
    </row>
    <row r="412" spans="6:38" ht="15">
      <c r="F412" s="10"/>
      <c r="G412" s="10"/>
      <c r="H412" s="10"/>
      <c r="I412"/>
      <c r="AG412" s="10"/>
      <c r="AH412" s="10"/>
      <c r="AJ412" s="21"/>
      <c r="AK412" s="21"/>
      <c r="AL412" s="21"/>
    </row>
    <row r="413" spans="6:38" ht="15">
      <c r="F413" s="10"/>
      <c r="G413" s="10"/>
      <c r="H413" s="10"/>
      <c r="I413"/>
      <c r="AG413" s="10"/>
      <c r="AH413" s="10"/>
      <c r="AJ413" s="21"/>
      <c r="AK413" s="21"/>
      <c r="AL413" s="21"/>
    </row>
    <row r="414" spans="6:38" ht="15">
      <c r="F414" s="10"/>
      <c r="G414" s="10"/>
      <c r="H414" s="10"/>
      <c r="I414"/>
      <c r="AG414" s="10"/>
      <c r="AH414" s="10"/>
      <c r="AJ414" s="21"/>
      <c r="AK414" s="21"/>
      <c r="AL414" s="21"/>
    </row>
    <row r="415" spans="6:38" ht="15">
      <c r="F415" s="10"/>
      <c r="G415" s="10"/>
      <c r="H415" s="10"/>
      <c r="I415"/>
      <c r="AG415" s="10"/>
      <c r="AH415" s="10"/>
      <c r="AJ415" s="21"/>
      <c r="AK415" s="21"/>
      <c r="AL415" s="21"/>
    </row>
    <row r="416" spans="6:38" ht="15">
      <c r="F416" s="10"/>
      <c r="G416" s="10"/>
      <c r="H416" s="10"/>
      <c r="I416"/>
      <c r="AG416" s="10"/>
      <c r="AH416" s="10"/>
      <c r="AJ416" s="21"/>
      <c r="AK416" s="21"/>
      <c r="AL416" s="21"/>
    </row>
    <row r="417" spans="6:38" ht="15">
      <c r="F417" s="10"/>
      <c r="G417" s="10"/>
      <c r="H417" s="10"/>
      <c r="I417"/>
      <c r="AG417" s="10"/>
      <c r="AH417" s="10"/>
      <c r="AJ417" s="21"/>
      <c r="AK417" s="21"/>
      <c r="AL417" s="21"/>
    </row>
    <row r="418" spans="6:38" ht="15">
      <c r="F418" s="10"/>
      <c r="G418" s="10"/>
      <c r="I418"/>
      <c r="AG418" s="10"/>
      <c r="AH418" s="10"/>
      <c r="AJ418" s="21"/>
      <c r="AK418" s="21"/>
      <c r="AL418" s="21"/>
    </row>
    <row r="419" spans="6:38" ht="15">
      <c r="F419" s="10"/>
      <c r="G419" s="10"/>
      <c r="I419"/>
      <c r="AG419" s="10"/>
      <c r="AH419" s="10"/>
      <c r="AJ419" s="21"/>
      <c r="AK419" s="21"/>
      <c r="AL419" s="21"/>
    </row>
    <row r="420" spans="6:38" ht="15">
      <c r="F420" s="10"/>
      <c r="G420" s="10"/>
      <c r="I420"/>
      <c r="AG420" s="10"/>
      <c r="AH420" s="10"/>
      <c r="AJ420" s="21"/>
      <c r="AK420" s="21"/>
      <c r="AL420" s="21"/>
    </row>
    <row r="421" spans="6:38" ht="15">
      <c r="F421" s="10"/>
      <c r="G421" s="10"/>
      <c r="I421"/>
      <c r="AG421" s="10"/>
      <c r="AH421" s="10"/>
      <c r="AJ421" s="21"/>
      <c r="AK421" s="21"/>
      <c r="AL421" s="21"/>
    </row>
    <row r="422" spans="6:36" ht="15">
      <c r="F422" s="10"/>
      <c r="G422" s="10"/>
      <c r="I422"/>
      <c r="AG422" s="10"/>
      <c r="AH422" s="10"/>
      <c r="AI422" s="21"/>
      <c r="AJ422" s="21"/>
    </row>
    <row r="423" spans="6:36" ht="15">
      <c r="F423" s="10"/>
      <c r="G423" s="10"/>
      <c r="I423"/>
      <c r="AG423" s="10"/>
      <c r="AH423" s="10"/>
      <c r="AI423" s="21"/>
      <c r="AJ423" s="21"/>
    </row>
    <row r="424" spans="6:36" ht="15">
      <c r="F424" s="10"/>
      <c r="G424" s="10"/>
      <c r="I424"/>
      <c r="AG424" s="10"/>
      <c r="AH424" s="10"/>
      <c r="AI424" s="21"/>
      <c r="AJ424" s="21"/>
    </row>
    <row r="425" spans="6:36" ht="15">
      <c r="F425" s="10"/>
      <c r="G425" s="10"/>
      <c r="I425"/>
      <c r="AG425" s="10"/>
      <c r="AH425" s="10"/>
      <c r="AI425" s="21"/>
      <c r="AJ425" s="21"/>
    </row>
    <row r="426" spans="6:36" ht="15">
      <c r="F426" s="10"/>
      <c r="G426" s="10"/>
      <c r="I426"/>
      <c r="AG426" s="10"/>
      <c r="AH426" s="10"/>
      <c r="AI426" s="21"/>
      <c r="AJ426" s="21"/>
    </row>
    <row r="427" spans="6:36" ht="15">
      <c r="F427" s="10"/>
      <c r="G427" s="10"/>
      <c r="I427"/>
      <c r="AG427" s="10"/>
      <c r="AH427" s="10"/>
      <c r="AI427" s="21"/>
      <c r="AJ427" s="21"/>
    </row>
    <row r="428" spans="6:36" ht="15">
      <c r="F428" s="10"/>
      <c r="G428" s="10"/>
      <c r="I428"/>
      <c r="AG428" s="10"/>
      <c r="AH428" s="10"/>
      <c r="AI428" s="21"/>
      <c r="AJ428" s="21"/>
    </row>
    <row r="429" spans="2:36" ht="15">
      <c r="B429" s="10"/>
      <c r="C429" s="10"/>
      <c r="D429" s="10"/>
      <c r="E429" s="10"/>
      <c r="F429" s="10"/>
      <c r="G429" s="10"/>
      <c r="I429"/>
      <c r="AG429" s="10"/>
      <c r="AH429" s="10"/>
      <c r="AI429" s="21"/>
      <c r="AJ429" s="21"/>
    </row>
    <row r="430" spans="9:36" ht="15">
      <c r="I430"/>
      <c r="AG430" s="10"/>
      <c r="AH430" s="10"/>
      <c r="AI430" s="21"/>
      <c r="AJ430" s="21"/>
    </row>
    <row r="431" spans="9:36" ht="15">
      <c r="I431"/>
      <c r="AG431" s="10"/>
      <c r="AH431" s="10"/>
      <c r="AI431" s="21"/>
      <c r="AJ431" s="21"/>
    </row>
    <row r="432" spans="9:36" ht="15">
      <c r="I432"/>
      <c r="AG432" s="10"/>
      <c r="AH432" s="10"/>
      <c r="AI432" s="21"/>
      <c r="AJ432" s="21"/>
    </row>
    <row r="433" spans="9:36" ht="15">
      <c r="I433"/>
      <c r="AG433" s="10"/>
      <c r="AH433" s="10"/>
      <c r="AI433" s="21"/>
      <c r="AJ433" s="21"/>
    </row>
    <row r="434" spans="9:36" ht="15">
      <c r="I434"/>
      <c r="AG434" s="10"/>
      <c r="AH434" s="10"/>
      <c r="AI434" s="21"/>
      <c r="AJ434" s="21"/>
    </row>
    <row r="435" spans="9:36" ht="15">
      <c r="I435"/>
      <c r="AG435" s="10"/>
      <c r="AH435" s="10"/>
      <c r="AI435" s="21"/>
      <c r="AJ435" s="21"/>
    </row>
    <row r="436" spans="9:36" ht="15">
      <c r="I436"/>
      <c r="AG436" s="10"/>
      <c r="AH436" s="10"/>
      <c r="AI436" s="21"/>
      <c r="AJ436" s="21"/>
    </row>
    <row r="437" spans="9:36" ht="15">
      <c r="I437"/>
      <c r="AG437" s="10"/>
      <c r="AH437" s="10"/>
      <c r="AI437" s="10"/>
      <c r="AJ437" s="21"/>
    </row>
    <row r="438" spans="9:36" ht="15">
      <c r="I438"/>
      <c r="AG438" s="10"/>
      <c r="AH438" s="10"/>
      <c r="AI438" s="10"/>
      <c r="AJ438" s="21"/>
    </row>
    <row r="439" spans="9:35" ht="15">
      <c r="I439"/>
      <c r="AG439" s="10"/>
      <c r="AH439" s="10"/>
      <c r="AI439" s="10"/>
    </row>
    <row r="440" spans="9:35" ht="15">
      <c r="I440"/>
      <c r="AG440" s="10"/>
      <c r="AH440" s="10"/>
      <c r="AI440" s="10"/>
    </row>
    <row r="441" spans="9:35" ht="15">
      <c r="I441"/>
      <c r="AG441" s="10"/>
      <c r="AH441" s="10"/>
      <c r="AI441" s="10"/>
    </row>
    <row r="442" spans="9:35" ht="15">
      <c r="I442"/>
      <c r="AG442" s="10"/>
      <c r="AH442" s="10"/>
      <c r="AI442" s="10"/>
    </row>
    <row r="443" spans="9:35" ht="15">
      <c r="I443"/>
      <c r="AG443" s="10"/>
      <c r="AH443" s="10"/>
      <c r="AI443" s="10"/>
    </row>
    <row r="444" spans="9:35" ht="15">
      <c r="I444"/>
      <c r="AG444" s="10"/>
      <c r="AH444" s="10"/>
      <c r="AI444" s="10"/>
    </row>
    <row r="445" spans="9:35" ht="15">
      <c r="I445"/>
      <c r="AG445" s="10"/>
      <c r="AH445" s="10"/>
      <c r="AI445" s="10"/>
    </row>
    <row r="446" spans="9:35" ht="15">
      <c r="I446"/>
      <c r="AG446" s="10"/>
      <c r="AH446" s="10"/>
      <c r="AI446" s="10"/>
    </row>
    <row r="447" spans="9:35" ht="15">
      <c r="I447"/>
      <c r="AG447" s="10"/>
      <c r="AH447" s="10"/>
      <c r="AI447" s="10"/>
    </row>
    <row r="448" spans="9:35" ht="15">
      <c r="I448"/>
      <c r="AG448" s="10"/>
      <c r="AH448" s="10"/>
      <c r="AI448" s="10"/>
    </row>
    <row r="449" ht="15">
      <c r="I449"/>
    </row>
    <row r="450" ht="15">
      <c r="I450"/>
    </row>
    <row r="451" ht="15">
      <c r="I451"/>
    </row>
    <row r="452" ht="15">
      <c r="I452"/>
    </row>
    <row r="453" ht="15">
      <c r="I453"/>
    </row>
    <row r="454" ht="15">
      <c r="I454"/>
    </row>
    <row r="455" ht="15">
      <c r="I455"/>
    </row>
    <row r="456" ht="15">
      <c r="I456"/>
    </row>
    <row r="457" ht="15">
      <c r="I457"/>
    </row>
    <row r="458" ht="15">
      <c r="I458"/>
    </row>
    <row r="459" ht="15">
      <c r="I459"/>
    </row>
    <row r="460" ht="15">
      <c r="I460"/>
    </row>
    <row r="461" ht="15">
      <c r="I461"/>
    </row>
    <row r="462" ht="15">
      <c r="I462"/>
    </row>
    <row r="463" ht="15">
      <c r="I463"/>
    </row>
    <row r="464" ht="15">
      <c r="I464"/>
    </row>
    <row r="465" ht="15">
      <c r="I465"/>
    </row>
    <row r="466" ht="15">
      <c r="I466"/>
    </row>
    <row r="467" ht="15">
      <c r="I467"/>
    </row>
    <row r="468" ht="15">
      <c r="I468"/>
    </row>
    <row r="469" ht="15">
      <c r="I469"/>
    </row>
    <row r="470" ht="15">
      <c r="I470"/>
    </row>
    <row r="471" ht="15">
      <c r="I471"/>
    </row>
  </sheetData>
  <sheetProtection/>
  <hyperlinks>
    <hyperlink ref="K2" r:id="rId1" display="Evaluatie bij kabinetsstandpunt internetconsultatie"/>
    <hyperlink ref="B2" r:id="rId2" display="© Sargasso 2013"/>
    <hyperlink ref="C20" r:id="rId3" display="volgens onderzoek RUG"/>
    <hyperlink ref="O3" r:id="rId4" display="Internetconsultatie.nl"/>
    <hyperlink ref="Q37" location="Details!A1" display="klik hier voor meer details &gt;&gt;&gt;"/>
    <hyperlink ref="Q31" r:id="rId5" display="Amvb = Algemene maatregel van Bestuur"/>
    <hyperlink ref="Q32" r:id="rId6" display="MR - Ministeriële Regeling"/>
    <hyperlink ref="U20:U21" location="Internetconsultatie!AO5" display="Klik hier voor "/>
    <hyperlink ref="AR3" location="Internetconsultatie!A1" display="terug naar begin"/>
    <hyperlink ref="U20" location="Internetconsultatie!AS4" display="Klik hier voor 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47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421875" style="0" customWidth="1"/>
    <col min="2" max="2" width="78.28125" style="0" customWidth="1"/>
    <col min="3" max="3" width="8.00390625" style="0" customWidth="1"/>
    <col min="4" max="4" width="10.57421875" style="0" customWidth="1"/>
    <col min="5" max="5" width="7.57421875" style="0" customWidth="1"/>
    <col min="6" max="6" width="6.28125" style="0" customWidth="1"/>
    <col min="7" max="7" width="10.7109375" style="0" customWidth="1"/>
    <col min="8" max="8" width="8.421875" style="0" customWidth="1"/>
    <col min="9" max="9" width="64.57421875" style="21" customWidth="1"/>
    <col min="10" max="10" width="7.7109375" style="0" customWidth="1"/>
    <col min="11" max="12" width="7.8515625" style="0" customWidth="1"/>
    <col min="13" max="13" width="7.140625" style="0" customWidth="1"/>
    <col min="14" max="14" width="6.140625" style="0" customWidth="1"/>
    <col min="16" max="16" width="5.8515625" style="0" customWidth="1"/>
    <col min="22" max="22" width="46.28125" style="0" customWidth="1"/>
    <col min="23" max="23" width="16.140625" style="0" customWidth="1"/>
    <col min="24" max="24" width="19.8515625" style="0" customWidth="1"/>
  </cols>
  <sheetData>
    <row r="1" spans="2:15" ht="15.75">
      <c r="B1" s="49" t="s">
        <v>110</v>
      </c>
      <c r="C1" s="23" t="s">
        <v>247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</row>
    <row r="2" spans="2:15" ht="15">
      <c r="B2" s="32"/>
      <c r="C2" s="13" t="s">
        <v>244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</row>
    <row r="3" spans="2:19" ht="15">
      <c r="B3" s="50" t="s">
        <v>16</v>
      </c>
      <c r="C3" s="1" t="s">
        <v>246</v>
      </c>
      <c r="D3" s="1"/>
      <c r="E3" s="1"/>
      <c r="F3" s="1"/>
      <c r="G3" s="1"/>
      <c r="H3" s="1"/>
      <c r="J3" s="1"/>
      <c r="K3" s="1"/>
      <c r="L3" s="10"/>
      <c r="N3" s="10"/>
      <c r="O3" s="10"/>
      <c r="P3" s="17"/>
      <c r="Q3" s="17"/>
      <c r="R3" s="17"/>
      <c r="S3" s="17"/>
    </row>
    <row r="4" spans="3:19" ht="15">
      <c r="C4" s="13" t="s">
        <v>229</v>
      </c>
      <c r="I4" s="12"/>
      <c r="J4" s="216"/>
      <c r="K4" s="17"/>
      <c r="L4" s="1"/>
      <c r="M4" s="1"/>
      <c r="N4" s="1"/>
      <c r="O4" s="17"/>
      <c r="P4" s="17"/>
      <c r="Q4" s="16"/>
      <c r="R4" s="17"/>
      <c r="S4" s="17"/>
    </row>
    <row r="5" spans="2:19" ht="15.75">
      <c r="B5" s="107" t="s">
        <v>257</v>
      </c>
      <c r="D5" s="54"/>
      <c r="E5" s="55"/>
      <c r="F5" s="56"/>
      <c r="G5" s="38"/>
      <c r="H5" s="17"/>
      <c r="I5" s="12"/>
      <c r="J5" s="216"/>
      <c r="K5" s="17"/>
      <c r="L5" s="16"/>
      <c r="M5" s="1"/>
      <c r="N5" s="1"/>
      <c r="O5" s="17"/>
      <c r="P5" s="17"/>
      <c r="Q5" s="16"/>
      <c r="R5" s="17"/>
      <c r="S5" s="17"/>
    </row>
    <row r="6" spans="2:31" ht="15">
      <c r="B6" s="114"/>
      <c r="C6" s="115"/>
      <c r="D6" s="10"/>
      <c r="E6" s="16"/>
      <c r="F6" s="3" t="s">
        <v>255</v>
      </c>
      <c r="G6" s="44"/>
      <c r="H6" s="51"/>
      <c r="I6" s="16"/>
      <c r="J6" s="216"/>
      <c r="K6" s="27"/>
      <c r="L6" s="27"/>
      <c r="M6" s="16"/>
      <c r="N6" s="1"/>
      <c r="O6" s="27"/>
      <c r="Q6" s="16"/>
      <c r="R6" s="17"/>
      <c r="S6" s="17"/>
      <c r="AC6" s="1"/>
      <c r="AD6" s="1"/>
      <c r="AE6" s="1"/>
    </row>
    <row r="7" spans="2:47" ht="15">
      <c r="B7" s="114"/>
      <c r="C7" s="115"/>
      <c r="D7" s="10"/>
      <c r="E7" s="10"/>
      <c r="F7" s="61">
        <v>0.02072538860103627</v>
      </c>
      <c r="G7" s="10" t="s">
        <v>250</v>
      </c>
      <c r="H7" s="52"/>
      <c r="I7" s="16"/>
      <c r="J7" s="216"/>
      <c r="K7" s="27"/>
      <c r="L7" s="27"/>
      <c r="M7" s="16"/>
      <c r="N7" s="1"/>
      <c r="O7" s="27"/>
      <c r="Q7" s="16"/>
      <c r="R7" s="17"/>
      <c r="S7" s="17"/>
      <c r="AU7" s="1"/>
    </row>
    <row r="8" spans="2:47" ht="15">
      <c r="B8" s="116" t="s">
        <v>249</v>
      </c>
      <c r="C8" s="77"/>
      <c r="D8" s="10"/>
      <c r="E8" s="24"/>
      <c r="F8" s="61">
        <v>0.02072538860103627</v>
      </c>
      <c r="G8" s="10" t="s">
        <v>251</v>
      </c>
      <c r="H8" s="52"/>
      <c r="I8" s="16"/>
      <c r="J8" s="216"/>
      <c r="K8" s="27"/>
      <c r="L8" s="27"/>
      <c r="M8" s="16"/>
      <c r="N8" s="1"/>
      <c r="O8" s="27"/>
      <c r="Q8" s="16"/>
      <c r="R8" s="17"/>
      <c r="S8" s="17"/>
      <c r="AU8" s="1"/>
    </row>
    <row r="9" spans="2:47" ht="15">
      <c r="B9" s="27" t="s">
        <v>306</v>
      </c>
      <c r="C9" s="16">
        <v>5428</v>
      </c>
      <c r="D9" s="10"/>
      <c r="E9" s="24"/>
      <c r="F9" s="61">
        <v>0.05699481865284974</v>
      </c>
      <c r="G9" s="10" t="s">
        <v>252</v>
      </c>
      <c r="H9" s="52"/>
      <c r="I9" s="16"/>
      <c r="J9" s="216"/>
      <c r="K9" s="27"/>
      <c r="L9" s="27"/>
      <c r="M9" s="16"/>
      <c r="N9" s="1"/>
      <c r="O9" s="27"/>
      <c r="Q9" s="16"/>
      <c r="R9" s="17"/>
      <c r="S9" s="17"/>
      <c r="AU9" s="1"/>
    </row>
    <row r="10" spans="2:47" ht="15">
      <c r="B10" s="27" t="s">
        <v>307</v>
      </c>
      <c r="C10" s="16">
        <v>2281</v>
      </c>
      <c r="D10" s="10"/>
      <c r="E10" s="10"/>
      <c r="F10" s="61">
        <v>0.27979274611398963</v>
      </c>
      <c r="G10" s="62" t="s">
        <v>253</v>
      </c>
      <c r="H10" s="52"/>
      <c r="I10" s="16"/>
      <c r="J10" s="216"/>
      <c r="K10" s="27"/>
      <c r="L10" s="27"/>
      <c r="M10" s="16"/>
      <c r="N10" s="1"/>
      <c r="O10" s="27"/>
      <c r="Q10" s="16"/>
      <c r="R10" s="17"/>
      <c r="S10" s="17"/>
      <c r="AU10" s="1"/>
    </row>
    <row r="11" spans="2:47" ht="15">
      <c r="B11" s="27" t="s">
        <v>2</v>
      </c>
      <c r="C11" s="16">
        <v>2082</v>
      </c>
      <c r="D11" s="10"/>
      <c r="E11" s="24"/>
      <c r="F11" s="61">
        <v>0.47668393782383417</v>
      </c>
      <c r="G11" s="62" t="s">
        <v>254</v>
      </c>
      <c r="H11" s="52"/>
      <c r="I11" s="16"/>
      <c r="J11" s="216"/>
      <c r="K11" s="27"/>
      <c r="L11" s="27"/>
      <c r="M11" s="16"/>
      <c r="N11" s="1"/>
      <c r="O11" s="27"/>
      <c r="Q11" s="16"/>
      <c r="R11" s="17"/>
      <c r="S11" s="17"/>
      <c r="AU11" s="1"/>
    </row>
    <row r="12" spans="2:47" ht="15">
      <c r="B12" s="27" t="s">
        <v>4</v>
      </c>
      <c r="C12" s="16">
        <v>1093</v>
      </c>
      <c r="D12" s="10"/>
      <c r="E12" s="10"/>
      <c r="F12" s="61">
        <v>0.8549222797927462</v>
      </c>
      <c r="G12" s="10" t="s">
        <v>256</v>
      </c>
      <c r="H12" s="52"/>
      <c r="I12" s="16"/>
      <c r="J12" s="216"/>
      <c r="K12" s="27"/>
      <c r="L12" s="27"/>
      <c r="M12" s="16"/>
      <c r="N12" s="1"/>
      <c r="O12" s="27"/>
      <c r="Q12" s="16"/>
      <c r="R12" s="17"/>
      <c r="S12" s="17"/>
      <c r="AU12" s="1"/>
    </row>
    <row r="13" spans="2:47" ht="15">
      <c r="B13" s="27" t="s">
        <v>6</v>
      </c>
      <c r="C13" s="16">
        <v>224</v>
      </c>
      <c r="D13" s="10"/>
      <c r="E13" s="10"/>
      <c r="F13" s="63">
        <v>0.14507772020725387</v>
      </c>
      <c r="G13" s="64">
        <v>0</v>
      </c>
      <c r="H13" s="65"/>
      <c r="I13" s="16"/>
      <c r="J13" s="216"/>
      <c r="K13" s="27"/>
      <c r="L13" s="27"/>
      <c r="M13" s="16"/>
      <c r="N13" s="1"/>
      <c r="O13" s="27"/>
      <c r="Q13" s="16"/>
      <c r="R13" s="17"/>
      <c r="S13" s="17"/>
      <c r="AU13" s="1"/>
    </row>
    <row r="14" spans="2:47" ht="15">
      <c r="B14" s="27" t="s">
        <v>8</v>
      </c>
      <c r="C14" s="16">
        <v>154</v>
      </c>
      <c r="D14" s="10"/>
      <c r="E14" s="10"/>
      <c r="F14" s="10"/>
      <c r="G14" s="28"/>
      <c r="H14" s="10"/>
      <c r="I14" s="16"/>
      <c r="J14" s="216"/>
      <c r="K14" s="27"/>
      <c r="L14" s="27"/>
      <c r="M14" s="16"/>
      <c r="N14" s="1"/>
      <c r="O14" s="27"/>
      <c r="Q14" s="16"/>
      <c r="R14" s="17"/>
      <c r="S14" s="17"/>
      <c r="AU14" s="1"/>
    </row>
    <row r="15" spans="2:47" ht="15">
      <c r="B15" s="27" t="s">
        <v>308</v>
      </c>
      <c r="C15" s="16">
        <v>136</v>
      </c>
      <c r="D15" s="10"/>
      <c r="E15" s="10"/>
      <c r="F15" s="10"/>
      <c r="G15" s="28"/>
      <c r="H15" s="10"/>
      <c r="I15" s="16"/>
      <c r="J15" s="216"/>
      <c r="K15" s="27"/>
      <c r="L15" s="27"/>
      <c r="M15" s="16"/>
      <c r="N15" s="1"/>
      <c r="O15" s="27"/>
      <c r="Q15" s="17"/>
      <c r="R15" s="17"/>
      <c r="S15" s="17"/>
      <c r="AU15" s="1"/>
    </row>
    <row r="16" spans="2:47" ht="15">
      <c r="B16" s="27" t="s">
        <v>309</v>
      </c>
      <c r="C16" s="16">
        <v>114</v>
      </c>
      <c r="D16" s="10"/>
      <c r="F16" s="24"/>
      <c r="G16" s="28"/>
      <c r="H16" s="17"/>
      <c r="I16" s="16"/>
      <c r="J16" s="216"/>
      <c r="K16" s="27"/>
      <c r="L16" s="27"/>
      <c r="M16" s="16"/>
      <c r="N16" s="1"/>
      <c r="O16" s="27"/>
      <c r="Q16" s="17"/>
      <c r="R16" s="17"/>
      <c r="S16" s="17"/>
      <c r="AU16" s="1"/>
    </row>
    <row r="17" spans="2:47" ht="15">
      <c r="B17" s="27" t="s">
        <v>310</v>
      </c>
      <c r="C17" s="16">
        <v>106</v>
      </c>
      <c r="D17" s="10"/>
      <c r="E17" s="188" t="s">
        <v>294</v>
      </c>
      <c r="F17" s="24"/>
      <c r="G17" s="28"/>
      <c r="H17" s="17"/>
      <c r="I17" s="10"/>
      <c r="J17" s="37"/>
      <c r="K17" s="40"/>
      <c r="L17" s="10"/>
      <c r="M17" s="17"/>
      <c r="N17" s="10"/>
      <c r="O17" s="17"/>
      <c r="Q17" s="17"/>
      <c r="R17" s="17"/>
      <c r="S17" s="17"/>
      <c r="AU17" s="1"/>
    </row>
    <row r="18" spans="2:47" ht="15">
      <c r="B18" s="27" t="s">
        <v>311</v>
      </c>
      <c r="C18" s="16">
        <v>103</v>
      </c>
      <c r="D18" s="10"/>
      <c r="E18" s="10"/>
      <c r="F18" s="10"/>
      <c r="G18" s="28"/>
      <c r="H18" s="17"/>
      <c r="L18" s="10"/>
      <c r="M18" s="17"/>
      <c r="N18" s="10"/>
      <c r="O18" s="17"/>
      <c r="Q18" s="17"/>
      <c r="R18" s="17"/>
      <c r="S18" s="17"/>
      <c r="AU18" s="1"/>
    </row>
    <row r="19" spans="2:47" ht="15">
      <c r="B19" s="27" t="s">
        <v>111</v>
      </c>
      <c r="C19" s="16">
        <v>100</v>
      </c>
      <c r="D19" s="10"/>
      <c r="E19" s="10"/>
      <c r="F19" s="10"/>
      <c r="G19" s="28"/>
      <c r="H19" s="17"/>
      <c r="L19" s="10"/>
      <c r="M19" s="17"/>
      <c r="N19" s="10"/>
      <c r="O19" s="17"/>
      <c r="Q19" s="17"/>
      <c r="R19" s="17"/>
      <c r="S19" s="17"/>
      <c r="AU19" s="1"/>
    </row>
    <row r="20" spans="4:47" ht="15">
      <c r="D20" s="10"/>
      <c r="E20" s="10"/>
      <c r="F20" s="10"/>
      <c r="G20" s="28"/>
      <c r="H20" s="17"/>
      <c r="L20" s="10"/>
      <c r="M20" s="17"/>
      <c r="N20" s="10"/>
      <c r="O20" s="17"/>
      <c r="Q20" s="17"/>
      <c r="R20" s="17"/>
      <c r="S20" s="17"/>
      <c r="AU20" s="1"/>
    </row>
    <row r="21" spans="5:47" ht="15">
      <c r="E21" s="10"/>
      <c r="F21" s="10"/>
      <c r="G21" s="28"/>
      <c r="H21" s="17"/>
      <c r="I21" s="17"/>
      <c r="J21" s="37"/>
      <c r="K21" s="40"/>
      <c r="L21" s="17"/>
      <c r="M21" s="17"/>
      <c r="N21" s="10"/>
      <c r="O21" s="17"/>
      <c r="Q21" s="17"/>
      <c r="R21" s="17"/>
      <c r="S21" s="17"/>
      <c r="AU21" s="1"/>
    </row>
    <row r="22" spans="2:47" ht="15">
      <c r="B22" s="109"/>
      <c r="C22" s="44"/>
      <c r="D22" s="9"/>
      <c r="E22" s="9"/>
      <c r="F22" s="110" t="s">
        <v>258</v>
      </c>
      <c r="G22" s="35"/>
      <c r="H22" s="44"/>
      <c r="I22" s="9"/>
      <c r="J22" s="4"/>
      <c r="K22" s="10"/>
      <c r="L22" s="10"/>
      <c r="M22" s="10"/>
      <c r="N22" s="17"/>
      <c r="O22" s="17"/>
      <c r="Q22" s="17"/>
      <c r="R22" s="17"/>
      <c r="S22" s="17"/>
      <c r="AS22" s="10"/>
      <c r="AT22" s="10"/>
      <c r="AU22" s="1"/>
    </row>
    <row r="23" spans="2:31" ht="15">
      <c r="B23" s="5"/>
      <c r="C23" s="10"/>
      <c r="D23" s="10"/>
      <c r="E23" s="26" t="s">
        <v>289</v>
      </c>
      <c r="F23" s="178" t="s">
        <v>248</v>
      </c>
      <c r="G23" s="56" t="s">
        <v>290</v>
      </c>
      <c r="H23" s="17"/>
      <c r="I23" s="10"/>
      <c r="J23" s="6"/>
      <c r="N23" s="17"/>
      <c r="O23" s="17"/>
      <c r="Q23" s="17"/>
      <c r="R23" s="17"/>
      <c r="S23" s="17"/>
      <c r="AC23" s="1"/>
      <c r="AD23" s="1"/>
      <c r="AE23" s="1"/>
    </row>
    <row r="24" spans="2:32" ht="15">
      <c r="B24" s="111"/>
      <c r="C24" s="10"/>
      <c r="D24" s="124" t="s">
        <v>220</v>
      </c>
      <c r="E24" s="181" t="s">
        <v>220</v>
      </c>
      <c r="F24" s="179"/>
      <c r="G24" s="182" t="s">
        <v>220</v>
      </c>
      <c r="H24" s="181" t="s">
        <v>220</v>
      </c>
      <c r="I24" s="56"/>
      <c r="J24" s="6"/>
      <c r="N24" s="17"/>
      <c r="O24" s="17"/>
      <c r="Q24" s="17"/>
      <c r="R24" s="17"/>
      <c r="S24" s="17"/>
      <c r="AC24" s="2"/>
      <c r="AD24" s="1"/>
      <c r="AE24" s="1"/>
      <c r="AF24" s="1"/>
    </row>
    <row r="25" spans="2:32" ht="15">
      <c r="B25" s="112"/>
      <c r="C25" s="11" t="s">
        <v>0</v>
      </c>
      <c r="D25" s="11" t="s">
        <v>231</v>
      </c>
      <c r="E25" s="183" t="s">
        <v>0</v>
      </c>
      <c r="F25" s="180"/>
      <c r="G25" s="11" t="s">
        <v>222</v>
      </c>
      <c r="H25" s="183" t="s">
        <v>0</v>
      </c>
      <c r="I25" s="113"/>
      <c r="J25" s="8" t="s">
        <v>0</v>
      </c>
      <c r="N25" s="17"/>
      <c r="O25" s="17"/>
      <c r="Q25" s="17"/>
      <c r="R25" s="17"/>
      <c r="S25" s="17"/>
      <c r="AC25" s="1"/>
      <c r="AD25" s="1"/>
      <c r="AE25" s="1"/>
      <c r="AF25" s="10"/>
    </row>
    <row r="26" spans="2:15" ht="15">
      <c r="B26" s="3" t="s">
        <v>83</v>
      </c>
      <c r="C26" s="9">
        <v>0</v>
      </c>
      <c r="D26" s="9">
        <v>34</v>
      </c>
      <c r="E26" s="25">
        <v>1431</v>
      </c>
      <c r="F26" s="57" t="s">
        <v>1</v>
      </c>
      <c r="G26" s="3">
        <v>18</v>
      </c>
      <c r="H26" s="35">
        <v>146</v>
      </c>
      <c r="I26" s="9" t="s">
        <v>114</v>
      </c>
      <c r="J26" s="4">
        <v>0</v>
      </c>
      <c r="N26" s="17"/>
      <c r="O26" s="17"/>
    </row>
    <row r="27" spans="2:15" ht="15">
      <c r="B27" s="5" t="s">
        <v>84</v>
      </c>
      <c r="C27" s="10">
        <v>2</v>
      </c>
      <c r="D27" s="10"/>
      <c r="E27" s="10"/>
      <c r="F27" s="58"/>
      <c r="G27" s="5"/>
      <c r="H27" s="28"/>
      <c r="I27" s="10" t="s">
        <v>225</v>
      </c>
      <c r="J27" s="6">
        <v>22</v>
      </c>
      <c r="N27" s="17"/>
      <c r="O27" s="17"/>
    </row>
    <row r="28" spans="2:15" ht="15">
      <c r="B28" s="5" t="s">
        <v>85</v>
      </c>
      <c r="C28" s="10">
        <v>3</v>
      </c>
      <c r="D28" s="10"/>
      <c r="E28" s="10"/>
      <c r="F28" s="58"/>
      <c r="G28" s="5"/>
      <c r="H28" s="28"/>
      <c r="I28" s="10" t="s">
        <v>129</v>
      </c>
      <c r="J28" s="6">
        <v>32</v>
      </c>
      <c r="N28" s="17"/>
      <c r="O28" s="17"/>
    </row>
    <row r="29" spans="2:15" ht="15">
      <c r="B29" s="5" t="s">
        <v>207</v>
      </c>
      <c r="C29" s="10">
        <v>4</v>
      </c>
      <c r="D29" s="10"/>
      <c r="E29" s="10"/>
      <c r="F29" s="58"/>
      <c r="G29" s="5"/>
      <c r="H29" s="28"/>
      <c r="I29" s="10" t="s">
        <v>133</v>
      </c>
      <c r="J29" s="6">
        <v>22</v>
      </c>
      <c r="N29" s="17"/>
      <c r="O29" s="17"/>
    </row>
    <row r="30" spans="2:15" ht="15">
      <c r="B30" s="5" t="s">
        <v>86</v>
      </c>
      <c r="C30" s="10">
        <v>2</v>
      </c>
      <c r="D30" s="10"/>
      <c r="E30" s="10"/>
      <c r="F30" s="58"/>
      <c r="G30" s="5"/>
      <c r="H30" s="28"/>
      <c r="I30" s="10" t="s">
        <v>134</v>
      </c>
      <c r="J30" s="6">
        <v>5</v>
      </c>
      <c r="N30" s="17"/>
      <c r="O30" s="17"/>
    </row>
    <row r="31" spans="2:15" ht="15">
      <c r="B31" s="5" t="s">
        <v>87</v>
      </c>
      <c r="C31" s="10">
        <v>12</v>
      </c>
      <c r="D31" s="10"/>
      <c r="E31" s="10"/>
      <c r="F31" s="58"/>
      <c r="G31" s="5"/>
      <c r="H31" s="28"/>
      <c r="I31" s="10" t="s">
        <v>136</v>
      </c>
      <c r="J31" s="6">
        <v>4</v>
      </c>
      <c r="N31" s="17"/>
      <c r="O31" s="17"/>
    </row>
    <row r="32" spans="2:15" ht="15">
      <c r="B32" s="5" t="s">
        <v>88</v>
      </c>
      <c r="C32" s="10">
        <v>8</v>
      </c>
      <c r="D32" s="10"/>
      <c r="E32" s="10"/>
      <c r="F32" s="58"/>
      <c r="G32" s="5"/>
      <c r="H32" s="28"/>
      <c r="I32" s="10" t="s">
        <v>227</v>
      </c>
      <c r="J32" s="6">
        <v>4</v>
      </c>
      <c r="N32" s="17"/>
      <c r="O32" s="17"/>
    </row>
    <row r="33" spans="2:15" ht="15">
      <c r="B33" s="5" t="s">
        <v>277</v>
      </c>
      <c r="C33" s="10">
        <v>10</v>
      </c>
      <c r="D33" s="10"/>
      <c r="E33" s="10"/>
      <c r="F33" s="58"/>
      <c r="G33" s="5"/>
      <c r="H33" s="28"/>
      <c r="I33" s="10" t="s">
        <v>138</v>
      </c>
      <c r="J33" s="6">
        <v>1</v>
      </c>
      <c r="N33" s="17"/>
      <c r="O33" s="17"/>
    </row>
    <row r="34" spans="2:15" ht="15">
      <c r="B34" s="5" t="s">
        <v>89</v>
      </c>
      <c r="C34" s="10">
        <v>8</v>
      </c>
      <c r="D34" s="10"/>
      <c r="E34" s="10"/>
      <c r="F34" s="58"/>
      <c r="G34" s="5"/>
      <c r="H34" s="28"/>
      <c r="I34" s="10" t="s">
        <v>141</v>
      </c>
      <c r="J34" s="6">
        <v>14</v>
      </c>
      <c r="N34" s="17"/>
      <c r="O34" s="17"/>
    </row>
    <row r="35" spans="2:15" ht="15">
      <c r="B35" s="5" t="s">
        <v>90</v>
      </c>
      <c r="C35" s="10">
        <v>0</v>
      </c>
      <c r="D35" s="10"/>
      <c r="E35" s="10"/>
      <c r="F35" s="58"/>
      <c r="G35" s="5"/>
      <c r="H35" s="28"/>
      <c r="I35" s="10" t="s">
        <v>144</v>
      </c>
      <c r="J35" s="6">
        <v>18</v>
      </c>
      <c r="N35" s="17"/>
      <c r="O35" s="17"/>
    </row>
    <row r="36" spans="2:15" ht="15">
      <c r="B36" s="5" t="s">
        <v>91</v>
      </c>
      <c r="C36" s="10">
        <v>1093</v>
      </c>
      <c r="D36" s="10"/>
      <c r="E36" s="10"/>
      <c r="F36" s="58"/>
      <c r="G36" s="5"/>
      <c r="H36" s="28"/>
      <c r="I36" s="10" t="s">
        <v>152</v>
      </c>
      <c r="J36" s="6">
        <v>0</v>
      </c>
      <c r="N36" s="17"/>
      <c r="O36" s="17"/>
    </row>
    <row r="37" spans="2:15" ht="15">
      <c r="B37" s="5" t="s">
        <v>92</v>
      </c>
      <c r="C37" s="10">
        <v>57</v>
      </c>
      <c r="D37" s="10"/>
      <c r="E37" s="10"/>
      <c r="F37" s="58"/>
      <c r="G37" s="5"/>
      <c r="H37" s="28"/>
      <c r="I37" s="10" t="s">
        <v>159</v>
      </c>
      <c r="J37" s="6">
        <v>1</v>
      </c>
      <c r="N37" s="17"/>
      <c r="O37" s="17"/>
    </row>
    <row r="38" spans="2:15" ht="15">
      <c r="B38" s="5" t="s">
        <v>208</v>
      </c>
      <c r="C38" s="10">
        <v>31</v>
      </c>
      <c r="D38" s="10"/>
      <c r="E38" s="10"/>
      <c r="F38" s="58"/>
      <c r="G38" s="5"/>
      <c r="H38" s="28"/>
      <c r="I38" s="10" t="s">
        <v>162</v>
      </c>
      <c r="J38" s="6">
        <v>6</v>
      </c>
      <c r="N38" s="17"/>
      <c r="O38" s="17"/>
    </row>
    <row r="39" spans="2:15" ht="15">
      <c r="B39" s="5" t="s">
        <v>93</v>
      </c>
      <c r="C39" s="10">
        <v>0</v>
      </c>
      <c r="D39" s="10"/>
      <c r="E39" s="10"/>
      <c r="F39" s="58"/>
      <c r="G39" s="5"/>
      <c r="H39" s="28"/>
      <c r="I39" s="10" t="s">
        <v>169</v>
      </c>
      <c r="J39" s="6">
        <v>1</v>
      </c>
      <c r="N39" s="17"/>
      <c r="O39" s="17"/>
    </row>
    <row r="40" spans="2:15" ht="15">
      <c r="B40" s="5" t="s">
        <v>94</v>
      </c>
      <c r="C40" s="10">
        <v>0</v>
      </c>
      <c r="D40" s="10"/>
      <c r="E40" s="10"/>
      <c r="F40" s="58"/>
      <c r="G40" s="5"/>
      <c r="H40" s="28"/>
      <c r="I40" s="10" t="s">
        <v>173</v>
      </c>
      <c r="J40" s="6">
        <v>12</v>
      </c>
      <c r="N40" s="17"/>
      <c r="O40" s="17"/>
    </row>
    <row r="41" spans="2:15" ht="15">
      <c r="B41" s="5" t="s">
        <v>209</v>
      </c>
      <c r="C41" s="10">
        <v>7</v>
      </c>
      <c r="D41" s="10"/>
      <c r="E41" s="10"/>
      <c r="F41" s="58"/>
      <c r="G41" s="5"/>
      <c r="H41" s="28"/>
      <c r="I41" s="10" t="s">
        <v>197</v>
      </c>
      <c r="J41" s="6">
        <v>1</v>
      </c>
      <c r="N41" s="17"/>
      <c r="O41" s="17"/>
    </row>
    <row r="42" spans="2:15" ht="15">
      <c r="B42" s="5" t="s">
        <v>95</v>
      </c>
      <c r="C42" s="10">
        <v>26</v>
      </c>
      <c r="D42" s="10"/>
      <c r="E42" s="10"/>
      <c r="F42" s="58"/>
      <c r="G42" s="5"/>
      <c r="H42" s="28"/>
      <c r="I42" s="10" t="s">
        <v>175</v>
      </c>
      <c r="J42" s="6">
        <v>2</v>
      </c>
      <c r="N42" s="17"/>
      <c r="O42" s="17"/>
    </row>
    <row r="43" spans="2:15" ht="15">
      <c r="B43" s="5" t="s">
        <v>96</v>
      </c>
      <c r="C43" s="10">
        <v>6</v>
      </c>
      <c r="D43" s="10"/>
      <c r="E43" s="10"/>
      <c r="F43" s="58"/>
      <c r="G43" s="5"/>
      <c r="H43" s="28"/>
      <c r="I43" s="10" t="s">
        <v>192</v>
      </c>
      <c r="J43" s="6">
        <v>1</v>
      </c>
      <c r="N43" s="17"/>
      <c r="O43" s="17"/>
    </row>
    <row r="44" spans="2:15" ht="15">
      <c r="B44" s="5" t="s">
        <v>97</v>
      </c>
      <c r="C44" s="10">
        <v>17</v>
      </c>
      <c r="D44" s="10"/>
      <c r="E44" s="10"/>
      <c r="F44" s="58"/>
      <c r="G44" s="5"/>
      <c r="H44" s="28"/>
      <c r="I44" s="10"/>
      <c r="J44" s="6"/>
      <c r="N44" s="17"/>
      <c r="O44" s="17"/>
    </row>
    <row r="45" spans="2:15" ht="15">
      <c r="B45" s="5" t="s">
        <v>98</v>
      </c>
      <c r="C45" s="10">
        <v>1</v>
      </c>
      <c r="D45" s="10"/>
      <c r="E45" s="10"/>
      <c r="F45" s="58"/>
      <c r="G45" s="5"/>
      <c r="H45" s="28"/>
      <c r="I45" s="28"/>
      <c r="J45" s="6"/>
      <c r="N45" s="17"/>
      <c r="O45" s="17"/>
    </row>
    <row r="46" spans="2:15" ht="15">
      <c r="B46" s="5" t="s">
        <v>210</v>
      </c>
      <c r="C46" s="10">
        <v>25</v>
      </c>
      <c r="D46" s="10"/>
      <c r="E46" s="10"/>
      <c r="F46" s="58"/>
      <c r="G46" s="5"/>
      <c r="H46" s="28"/>
      <c r="I46" s="28"/>
      <c r="J46" s="6"/>
      <c r="N46" s="17"/>
      <c r="O46" s="17"/>
    </row>
    <row r="47" spans="2:15" ht="15">
      <c r="B47" s="5" t="s">
        <v>99</v>
      </c>
      <c r="C47" s="10">
        <v>6</v>
      </c>
      <c r="D47" s="10"/>
      <c r="E47" s="10"/>
      <c r="F47" s="58"/>
      <c r="G47" s="5"/>
      <c r="H47" s="28"/>
      <c r="I47" s="28"/>
      <c r="J47" s="6"/>
      <c r="N47" s="17"/>
      <c r="O47" s="17"/>
    </row>
    <row r="48" spans="2:15" ht="15">
      <c r="B48" s="5" t="s">
        <v>199</v>
      </c>
      <c r="C48" s="10">
        <v>22</v>
      </c>
      <c r="D48" s="10"/>
      <c r="E48" s="10"/>
      <c r="F48" s="58"/>
      <c r="G48" s="5"/>
      <c r="H48" s="28"/>
      <c r="I48" s="28"/>
      <c r="J48" s="6"/>
      <c r="N48" s="17"/>
      <c r="O48" s="17"/>
    </row>
    <row r="49" spans="2:15" ht="15">
      <c r="B49" s="5" t="s">
        <v>100</v>
      </c>
      <c r="C49" s="10">
        <v>0</v>
      </c>
      <c r="D49" s="10"/>
      <c r="E49" s="10"/>
      <c r="F49" s="58"/>
      <c r="G49" s="5"/>
      <c r="H49" s="28"/>
      <c r="I49" s="28"/>
      <c r="J49" s="6"/>
      <c r="N49" s="17"/>
      <c r="O49" s="17"/>
    </row>
    <row r="50" spans="2:15" ht="15">
      <c r="B50" s="5" t="s">
        <v>101</v>
      </c>
      <c r="C50" s="10">
        <v>17</v>
      </c>
      <c r="D50" s="10"/>
      <c r="E50" s="10"/>
      <c r="F50" s="58"/>
      <c r="G50" s="5"/>
      <c r="H50" s="28"/>
      <c r="I50" s="28"/>
      <c r="J50" s="6"/>
      <c r="N50" s="17"/>
      <c r="O50" s="17"/>
    </row>
    <row r="51" spans="2:15" ht="15">
      <c r="B51" s="5" t="s">
        <v>102</v>
      </c>
      <c r="C51" s="10">
        <v>9</v>
      </c>
      <c r="D51" s="10"/>
      <c r="E51" s="10"/>
      <c r="F51" s="58"/>
      <c r="G51" s="5"/>
      <c r="H51" s="28"/>
      <c r="I51" s="28"/>
      <c r="J51" s="6"/>
      <c r="N51" s="17"/>
      <c r="O51" s="17"/>
    </row>
    <row r="52" spans="2:15" ht="15">
      <c r="B52" s="5" t="s">
        <v>103</v>
      </c>
      <c r="C52" s="10">
        <v>2</v>
      </c>
      <c r="D52" s="10"/>
      <c r="E52" s="10"/>
      <c r="F52" s="58"/>
      <c r="G52" s="5"/>
      <c r="H52" s="28"/>
      <c r="I52" s="28"/>
      <c r="J52" s="6"/>
      <c r="N52" s="17"/>
      <c r="O52" s="17"/>
    </row>
    <row r="53" spans="2:15" ht="15">
      <c r="B53" s="5" t="s">
        <v>211</v>
      </c>
      <c r="C53" s="10">
        <v>33</v>
      </c>
      <c r="D53" s="10"/>
      <c r="E53" s="10"/>
      <c r="F53" s="58"/>
      <c r="G53" s="5"/>
      <c r="H53" s="28"/>
      <c r="I53" s="28"/>
      <c r="J53" s="6"/>
      <c r="N53" s="17"/>
      <c r="O53" s="17"/>
    </row>
    <row r="54" spans="2:15" ht="15">
      <c r="B54" s="5" t="s">
        <v>104</v>
      </c>
      <c r="C54" s="10">
        <v>3</v>
      </c>
      <c r="D54" s="10"/>
      <c r="E54" s="10"/>
      <c r="F54" s="58"/>
      <c r="G54" s="5"/>
      <c r="H54" s="28"/>
      <c r="I54" s="28"/>
      <c r="J54" s="6"/>
      <c r="N54" s="17"/>
      <c r="O54" s="17"/>
    </row>
    <row r="55" spans="2:15" ht="15">
      <c r="B55" s="5" t="s">
        <v>105</v>
      </c>
      <c r="C55" s="10">
        <v>1</v>
      </c>
      <c r="D55" s="10"/>
      <c r="E55" s="10"/>
      <c r="F55" s="58"/>
      <c r="G55" s="5"/>
      <c r="H55" s="28"/>
      <c r="I55" s="28"/>
      <c r="J55" s="6"/>
      <c r="N55" s="17"/>
      <c r="O55" s="17"/>
    </row>
    <row r="56" spans="2:15" ht="15">
      <c r="B56" s="5" t="s">
        <v>106</v>
      </c>
      <c r="C56" s="10">
        <v>11</v>
      </c>
      <c r="D56" s="10"/>
      <c r="E56" s="10"/>
      <c r="F56" s="58"/>
      <c r="G56" s="5"/>
      <c r="H56" s="28"/>
      <c r="I56" s="28"/>
      <c r="J56" s="6"/>
      <c r="N56" s="17"/>
      <c r="O56" s="17"/>
    </row>
    <row r="57" spans="2:15" ht="15">
      <c r="B57" s="5" t="s">
        <v>212</v>
      </c>
      <c r="C57" s="10">
        <v>3</v>
      </c>
      <c r="D57" s="10"/>
      <c r="E57" s="10"/>
      <c r="F57" s="58"/>
      <c r="G57" s="5"/>
      <c r="H57" s="28"/>
      <c r="I57" s="28"/>
      <c r="J57" s="6"/>
      <c r="N57" s="17"/>
      <c r="O57" s="17"/>
    </row>
    <row r="58" spans="2:15" ht="15">
      <c r="B58" s="5" t="s">
        <v>213</v>
      </c>
      <c r="C58" s="10">
        <v>3</v>
      </c>
      <c r="D58" s="10"/>
      <c r="E58" s="10"/>
      <c r="F58" s="58"/>
      <c r="G58" s="5"/>
      <c r="H58" s="28"/>
      <c r="I58" s="28"/>
      <c r="J58" s="6"/>
      <c r="N58" s="10"/>
      <c r="O58" s="10"/>
    </row>
    <row r="59" spans="2:15" ht="15">
      <c r="B59" s="7" t="s">
        <v>107</v>
      </c>
      <c r="C59" s="11">
        <v>9</v>
      </c>
      <c r="D59" s="11"/>
      <c r="E59" s="11"/>
      <c r="F59" s="59"/>
      <c r="G59" s="7"/>
      <c r="H59" s="33"/>
      <c r="I59" s="33"/>
      <c r="J59" s="8"/>
      <c r="N59" s="10"/>
      <c r="O59" s="10"/>
    </row>
    <row r="60" spans="2:15" ht="15">
      <c r="B60" s="3" t="s">
        <v>60</v>
      </c>
      <c r="C60" s="9">
        <v>4</v>
      </c>
      <c r="D60" s="9">
        <v>10</v>
      </c>
      <c r="E60" s="9">
        <v>281</v>
      </c>
      <c r="F60" s="57" t="s">
        <v>7</v>
      </c>
      <c r="G60" s="3">
        <v>17</v>
      </c>
      <c r="H60" s="35">
        <v>258</v>
      </c>
      <c r="I60" s="9" t="s">
        <v>122</v>
      </c>
      <c r="J60" s="4">
        <v>0</v>
      </c>
      <c r="N60" s="10"/>
      <c r="O60" s="10"/>
    </row>
    <row r="61" spans="2:15" ht="15">
      <c r="B61" s="5" t="s">
        <v>61</v>
      </c>
      <c r="C61" s="10">
        <v>2</v>
      </c>
      <c r="D61" s="10"/>
      <c r="E61" s="10"/>
      <c r="F61" s="58"/>
      <c r="G61" s="5"/>
      <c r="H61" s="28"/>
      <c r="I61" s="10" t="s">
        <v>123</v>
      </c>
      <c r="J61" s="6">
        <v>0</v>
      </c>
      <c r="N61" s="10"/>
      <c r="O61" s="10"/>
    </row>
    <row r="62" spans="2:15" ht="15">
      <c r="B62" s="5" t="s">
        <v>62</v>
      </c>
      <c r="C62" s="10">
        <v>61</v>
      </c>
      <c r="D62" s="10"/>
      <c r="E62" s="10"/>
      <c r="F62" s="58"/>
      <c r="G62" s="5"/>
      <c r="H62" s="28"/>
      <c r="I62" s="10" t="s">
        <v>124</v>
      </c>
      <c r="J62" s="6">
        <v>2</v>
      </c>
      <c r="N62" s="10"/>
      <c r="O62" s="10"/>
    </row>
    <row r="63" spans="2:15" ht="15">
      <c r="B63" s="5" t="s">
        <v>63</v>
      </c>
      <c r="C63" s="10">
        <v>42</v>
      </c>
      <c r="D63" s="10"/>
      <c r="E63" s="10"/>
      <c r="F63" s="58"/>
      <c r="G63" s="5"/>
      <c r="H63" s="28"/>
      <c r="I63" s="10" t="s">
        <v>154</v>
      </c>
      <c r="J63" s="6">
        <v>0</v>
      </c>
      <c r="N63" s="1"/>
      <c r="O63" s="1"/>
    </row>
    <row r="64" spans="2:15" ht="15">
      <c r="B64" s="5" t="s">
        <v>64</v>
      </c>
      <c r="C64" s="10">
        <v>22</v>
      </c>
      <c r="D64" s="10"/>
      <c r="E64" s="10"/>
      <c r="F64" s="58"/>
      <c r="G64" s="5"/>
      <c r="H64" s="28"/>
      <c r="I64" s="10" t="s">
        <v>127</v>
      </c>
      <c r="J64" s="6">
        <v>13</v>
      </c>
      <c r="N64" s="1"/>
      <c r="O64" s="1"/>
    </row>
    <row r="65" spans="2:15" ht="15">
      <c r="B65" s="5" t="s">
        <v>65</v>
      </c>
      <c r="C65" s="10">
        <v>47</v>
      </c>
      <c r="D65" s="10"/>
      <c r="E65" s="10"/>
      <c r="F65" s="58"/>
      <c r="G65" s="5"/>
      <c r="H65" s="28"/>
      <c r="I65" s="10" t="s">
        <v>130</v>
      </c>
      <c r="J65" s="6">
        <v>13</v>
      </c>
      <c r="N65" s="1"/>
      <c r="O65" s="1"/>
    </row>
    <row r="66" spans="2:15" ht="15">
      <c r="B66" s="5" t="s">
        <v>214</v>
      </c>
      <c r="C66" s="10">
        <v>26</v>
      </c>
      <c r="D66" s="10"/>
      <c r="E66" s="10"/>
      <c r="F66" s="58"/>
      <c r="G66" s="5"/>
      <c r="H66" s="28"/>
      <c r="I66" s="10" t="s">
        <v>155</v>
      </c>
      <c r="J66" s="6">
        <v>4</v>
      </c>
      <c r="N66" s="1"/>
      <c r="O66" s="1"/>
    </row>
    <row r="67" spans="2:15" ht="15">
      <c r="B67" s="5" t="s">
        <v>66</v>
      </c>
      <c r="C67" s="10">
        <v>13</v>
      </c>
      <c r="D67" s="10"/>
      <c r="E67" s="10"/>
      <c r="F67" s="58"/>
      <c r="G67" s="5"/>
      <c r="H67" s="28"/>
      <c r="I67" s="10" t="s">
        <v>140</v>
      </c>
      <c r="J67" s="6">
        <v>35</v>
      </c>
      <c r="N67" s="1"/>
      <c r="O67" s="1"/>
    </row>
    <row r="68" spans="2:15" ht="15">
      <c r="B68" s="5" t="s">
        <v>215</v>
      </c>
      <c r="C68" s="10">
        <v>3</v>
      </c>
      <c r="D68" s="10"/>
      <c r="E68" s="10"/>
      <c r="F68" s="58"/>
      <c r="G68" s="5"/>
      <c r="H68" s="28"/>
      <c r="I68" s="10" t="s">
        <v>142</v>
      </c>
      <c r="J68" s="6">
        <v>26</v>
      </c>
      <c r="N68" s="1"/>
      <c r="O68" s="1"/>
    </row>
    <row r="69" spans="2:15" ht="15">
      <c r="B69" s="5" t="s">
        <v>67</v>
      </c>
      <c r="C69" s="10">
        <v>61</v>
      </c>
      <c r="D69" s="10"/>
      <c r="E69" s="10"/>
      <c r="F69" s="58"/>
      <c r="G69" s="5"/>
      <c r="H69" s="28"/>
      <c r="I69" s="10" t="s">
        <v>143</v>
      </c>
      <c r="J69" s="6">
        <v>3</v>
      </c>
      <c r="N69" s="1"/>
      <c r="O69" s="1"/>
    </row>
    <row r="70" spans="2:15" ht="15">
      <c r="B70" s="5"/>
      <c r="C70" s="10"/>
      <c r="D70" s="10"/>
      <c r="E70" s="10"/>
      <c r="F70" s="58"/>
      <c r="G70" s="5"/>
      <c r="H70" s="28"/>
      <c r="I70" s="10" t="s">
        <v>156</v>
      </c>
      <c r="J70" s="6">
        <v>1</v>
      </c>
      <c r="N70" s="1"/>
      <c r="O70" s="1"/>
    </row>
    <row r="71" spans="2:15" ht="15">
      <c r="B71" s="5"/>
      <c r="C71" s="1"/>
      <c r="D71" s="1"/>
      <c r="E71" s="1"/>
      <c r="F71" s="58"/>
      <c r="G71" s="5"/>
      <c r="H71" s="28"/>
      <c r="I71" s="10" t="s">
        <v>157</v>
      </c>
      <c r="J71" s="6">
        <v>103</v>
      </c>
      <c r="N71" s="1"/>
      <c r="O71" s="1"/>
    </row>
    <row r="72" spans="2:15" ht="15">
      <c r="B72" s="5"/>
      <c r="C72" s="1"/>
      <c r="D72" s="1"/>
      <c r="E72" s="1"/>
      <c r="F72" s="58"/>
      <c r="G72" s="5"/>
      <c r="H72" s="28"/>
      <c r="I72" s="10" t="s">
        <v>158</v>
      </c>
      <c r="J72" s="6">
        <v>20</v>
      </c>
      <c r="N72" s="1"/>
      <c r="O72" s="1"/>
    </row>
    <row r="73" spans="2:15" ht="15">
      <c r="B73" s="5"/>
      <c r="C73" s="1"/>
      <c r="D73" s="1"/>
      <c r="E73" s="1"/>
      <c r="F73" s="58"/>
      <c r="G73" s="5"/>
      <c r="H73" s="28"/>
      <c r="I73" s="10" t="s">
        <v>181</v>
      </c>
      <c r="J73" s="6">
        <v>18</v>
      </c>
      <c r="N73" s="1"/>
      <c r="O73" s="1"/>
    </row>
    <row r="74" spans="2:15" ht="15">
      <c r="B74" s="5"/>
      <c r="C74" s="1"/>
      <c r="D74" s="1"/>
      <c r="E74" s="1"/>
      <c r="F74" s="58"/>
      <c r="G74" s="5"/>
      <c r="H74" s="28"/>
      <c r="I74" s="10" t="s">
        <v>182</v>
      </c>
      <c r="J74" s="6">
        <v>19</v>
      </c>
      <c r="N74" s="1"/>
      <c r="O74" s="1"/>
    </row>
    <row r="75" spans="2:15" ht="15">
      <c r="B75" s="5"/>
      <c r="C75" s="1"/>
      <c r="D75" s="1"/>
      <c r="E75" s="1"/>
      <c r="F75" s="58"/>
      <c r="G75" s="5"/>
      <c r="H75" s="28"/>
      <c r="I75" s="10" t="s">
        <v>183</v>
      </c>
      <c r="J75" s="6">
        <v>1</v>
      </c>
      <c r="N75" s="1"/>
      <c r="O75" s="1"/>
    </row>
    <row r="76" spans="2:15" ht="15">
      <c r="B76" s="7"/>
      <c r="C76" s="1"/>
      <c r="D76" s="1"/>
      <c r="E76" s="1"/>
      <c r="F76" s="58"/>
      <c r="G76" s="7"/>
      <c r="H76" s="33"/>
      <c r="I76" s="11" t="s">
        <v>194</v>
      </c>
      <c r="J76" s="8">
        <v>0</v>
      </c>
      <c r="N76" s="1"/>
      <c r="O76" s="1"/>
    </row>
    <row r="77" spans="2:15" ht="15">
      <c r="B77" s="3" t="s">
        <v>68</v>
      </c>
      <c r="C77" s="9">
        <v>19</v>
      </c>
      <c r="D77" s="9">
        <v>11</v>
      </c>
      <c r="E77" s="9">
        <v>268</v>
      </c>
      <c r="F77" s="57" t="s">
        <v>5</v>
      </c>
      <c r="G77" s="3">
        <v>6</v>
      </c>
      <c r="H77" s="35">
        <v>88</v>
      </c>
      <c r="I77" s="9" t="s">
        <v>160</v>
      </c>
      <c r="J77" s="4">
        <v>10</v>
      </c>
      <c r="N77" s="1"/>
      <c r="O77" s="1"/>
    </row>
    <row r="78" spans="2:15" ht="15">
      <c r="B78" s="5" t="s">
        <v>69</v>
      </c>
      <c r="C78" s="10">
        <v>5</v>
      </c>
      <c r="D78" s="10"/>
      <c r="E78" s="10"/>
      <c r="F78" s="58"/>
      <c r="G78" s="5"/>
      <c r="H78" s="28"/>
      <c r="I78" s="10" t="s">
        <v>168</v>
      </c>
      <c r="J78" s="6">
        <v>2</v>
      </c>
      <c r="N78" s="1"/>
      <c r="O78" s="1"/>
    </row>
    <row r="79" spans="2:15" ht="15">
      <c r="B79" s="5" t="s">
        <v>70</v>
      </c>
      <c r="C79" s="10">
        <v>0</v>
      </c>
      <c r="D79" s="10"/>
      <c r="E79" s="10"/>
      <c r="F79" s="58"/>
      <c r="G79" s="5"/>
      <c r="H79" s="28"/>
      <c r="I79" s="10" t="s">
        <v>170</v>
      </c>
      <c r="J79" s="6">
        <v>0</v>
      </c>
      <c r="N79" s="1"/>
      <c r="O79" s="1"/>
    </row>
    <row r="80" spans="2:15" ht="15">
      <c r="B80" s="5" t="s">
        <v>71</v>
      </c>
      <c r="C80" s="10">
        <v>4</v>
      </c>
      <c r="D80" s="10"/>
      <c r="E80" s="10"/>
      <c r="F80" s="58"/>
      <c r="G80" s="5"/>
      <c r="H80" s="28"/>
      <c r="I80" s="10" t="s">
        <v>172</v>
      </c>
      <c r="J80" s="6">
        <v>1</v>
      </c>
      <c r="N80" s="1"/>
      <c r="O80" s="1"/>
    </row>
    <row r="81" spans="2:15" ht="15">
      <c r="B81" s="5" t="s">
        <v>72</v>
      </c>
      <c r="C81" s="10">
        <v>7</v>
      </c>
      <c r="D81" s="10"/>
      <c r="E81" s="10"/>
      <c r="F81" s="58"/>
      <c r="G81" s="5"/>
      <c r="H81" s="28"/>
      <c r="I81" s="10" t="s">
        <v>178</v>
      </c>
      <c r="J81" s="6">
        <v>74</v>
      </c>
      <c r="N81" s="1"/>
      <c r="O81" s="1"/>
    </row>
    <row r="82" spans="2:15" ht="15">
      <c r="B82" s="5" t="s">
        <v>73</v>
      </c>
      <c r="C82" s="10">
        <v>52</v>
      </c>
      <c r="D82" s="10"/>
      <c r="E82" s="10"/>
      <c r="F82" s="58"/>
      <c r="G82" s="5"/>
      <c r="H82" s="28"/>
      <c r="I82" s="10" t="s">
        <v>179</v>
      </c>
      <c r="J82" s="6">
        <v>1</v>
      </c>
      <c r="N82" s="1"/>
      <c r="O82" s="1"/>
    </row>
    <row r="83" spans="2:15" ht="15">
      <c r="B83" s="5" t="s">
        <v>74</v>
      </c>
      <c r="C83" s="10">
        <v>21</v>
      </c>
      <c r="D83" s="10"/>
      <c r="E83" s="10"/>
      <c r="F83" s="58"/>
      <c r="G83" s="5"/>
      <c r="H83" s="28"/>
      <c r="I83" s="28"/>
      <c r="J83" s="6"/>
      <c r="N83" s="1"/>
      <c r="O83" s="1"/>
    </row>
    <row r="84" spans="2:15" ht="15">
      <c r="B84" s="5" t="s">
        <v>75</v>
      </c>
      <c r="C84" s="10">
        <v>1</v>
      </c>
      <c r="D84" s="10"/>
      <c r="E84" s="10"/>
      <c r="F84" s="58"/>
      <c r="G84" s="5"/>
      <c r="H84" s="28"/>
      <c r="I84" s="28"/>
      <c r="J84" s="6"/>
      <c r="N84" s="1"/>
      <c r="O84" s="1"/>
    </row>
    <row r="85" spans="2:15" ht="15">
      <c r="B85" s="5" t="s">
        <v>76</v>
      </c>
      <c r="C85" s="10">
        <v>3</v>
      </c>
      <c r="D85" s="10"/>
      <c r="E85" s="10"/>
      <c r="F85" s="58"/>
      <c r="G85" s="5"/>
      <c r="H85" s="28"/>
      <c r="I85" s="28"/>
      <c r="J85" s="6"/>
      <c r="N85" s="1"/>
      <c r="O85" s="1"/>
    </row>
    <row r="86" spans="2:15" ht="15">
      <c r="B86" s="5" t="s">
        <v>77</v>
      </c>
      <c r="C86" s="10">
        <v>2</v>
      </c>
      <c r="D86" s="10"/>
      <c r="E86" s="10"/>
      <c r="F86" s="58"/>
      <c r="G86" s="5"/>
      <c r="H86" s="28"/>
      <c r="I86" s="28"/>
      <c r="J86" s="6"/>
      <c r="N86" s="1"/>
      <c r="O86" s="1"/>
    </row>
    <row r="87" spans="2:15" ht="15">
      <c r="B87" s="7" t="s">
        <v>78</v>
      </c>
      <c r="C87" s="11">
        <v>154</v>
      </c>
      <c r="D87" s="11"/>
      <c r="E87" s="11"/>
      <c r="F87" s="59"/>
      <c r="G87" s="7"/>
      <c r="H87" s="33"/>
      <c r="I87" s="33"/>
      <c r="J87" s="8"/>
      <c r="N87" s="1"/>
      <c r="O87" s="1"/>
    </row>
    <row r="88" spans="2:15" ht="15">
      <c r="B88" s="3" t="s">
        <v>27</v>
      </c>
      <c r="C88" s="9">
        <v>7</v>
      </c>
      <c r="D88" s="9">
        <v>8</v>
      </c>
      <c r="E88" s="9">
        <v>2397</v>
      </c>
      <c r="F88" s="58" t="s">
        <v>9</v>
      </c>
      <c r="G88" s="3">
        <v>13</v>
      </c>
      <c r="H88" s="36">
        <v>2480</v>
      </c>
      <c r="I88" s="9" t="s">
        <v>112</v>
      </c>
      <c r="J88" s="4">
        <v>19</v>
      </c>
      <c r="N88" s="1"/>
      <c r="O88" s="1"/>
    </row>
    <row r="89" spans="2:15" ht="15">
      <c r="B89" s="5" t="s">
        <v>28</v>
      </c>
      <c r="C89" s="10">
        <v>39</v>
      </c>
      <c r="D89" s="10"/>
      <c r="E89" s="10"/>
      <c r="F89" s="58"/>
      <c r="G89" s="5"/>
      <c r="H89" s="28"/>
      <c r="I89" s="10" t="s">
        <v>113</v>
      </c>
      <c r="J89" s="6">
        <v>37</v>
      </c>
      <c r="N89" s="1"/>
      <c r="O89" s="1"/>
    </row>
    <row r="90" spans="2:15" ht="15">
      <c r="B90" s="5" t="s">
        <v>29</v>
      </c>
      <c r="C90" s="10">
        <v>21</v>
      </c>
      <c r="D90" s="10"/>
      <c r="E90" s="10"/>
      <c r="F90" s="58"/>
      <c r="G90" s="5"/>
      <c r="H90" s="28"/>
      <c r="I90" s="10" t="s">
        <v>120</v>
      </c>
      <c r="J90" s="6">
        <v>2</v>
      </c>
      <c r="N90" s="1"/>
      <c r="O90" s="1"/>
    </row>
    <row r="91" spans="2:15" ht="15">
      <c r="B91" s="5" t="s">
        <v>30</v>
      </c>
      <c r="C91" s="10">
        <v>224</v>
      </c>
      <c r="D91" s="10"/>
      <c r="E91" s="10"/>
      <c r="F91" s="58"/>
      <c r="G91" s="5"/>
      <c r="H91" s="28"/>
      <c r="I91" s="10" t="s">
        <v>132</v>
      </c>
      <c r="J91" s="6">
        <v>114</v>
      </c>
      <c r="N91" s="1"/>
      <c r="O91" s="1"/>
    </row>
    <row r="92" spans="2:15" ht="15">
      <c r="B92" s="5" t="s">
        <v>31</v>
      </c>
      <c r="C92" s="10">
        <v>6</v>
      </c>
      <c r="D92" s="10"/>
      <c r="E92" s="10"/>
      <c r="F92" s="58"/>
      <c r="G92" s="5"/>
      <c r="H92" s="28"/>
      <c r="I92" s="10" t="s">
        <v>137</v>
      </c>
      <c r="J92" s="6">
        <v>6</v>
      </c>
      <c r="N92" s="1"/>
      <c r="O92" s="1"/>
    </row>
    <row r="93" spans="2:15" ht="15">
      <c r="B93" s="5" t="s">
        <v>32</v>
      </c>
      <c r="C93" s="10">
        <v>2082</v>
      </c>
      <c r="D93" s="10"/>
      <c r="E93" s="10"/>
      <c r="F93" s="58"/>
      <c r="G93" s="5"/>
      <c r="H93" s="28"/>
      <c r="I93" s="10" t="s">
        <v>139</v>
      </c>
      <c r="J93" s="6">
        <v>5</v>
      </c>
      <c r="N93" s="1"/>
      <c r="O93" s="1"/>
    </row>
    <row r="94" spans="2:15" ht="15">
      <c r="B94" s="5" t="s">
        <v>33</v>
      </c>
      <c r="C94" s="10">
        <v>1</v>
      </c>
      <c r="D94" s="10"/>
      <c r="E94" s="10"/>
      <c r="F94" s="58"/>
      <c r="G94" s="5"/>
      <c r="H94" s="28"/>
      <c r="I94" s="10" t="s">
        <v>145</v>
      </c>
      <c r="J94" s="6">
        <v>2</v>
      </c>
      <c r="N94" s="1"/>
      <c r="O94" s="1"/>
    </row>
    <row r="95" spans="2:15" ht="15">
      <c r="B95" s="5" t="s">
        <v>34</v>
      </c>
      <c r="C95" s="10">
        <v>17</v>
      </c>
      <c r="D95" s="10"/>
      <c r="E95" s="10"/>
      <c r="F95" s="58"/>
      <c r="G95" s="5"/>
      <c r="H95" s="28"/>
      <c r="I95" s="10" t="s">
        <v>273</v>
      </c>
      <c r="J95" s="6">
        <v>108</v>
      </c>
      <c r="N95" s="1"/>
      <c r="O95" s="1"/>
    </row>
    <row r="96" spans="2:15" ht="15">
      <c r="B96" s="5"/>
      <c r="C96" s="10"/>
      <c r="D96" s="10"/>
      <c r="E96" s="6"/>
      <c r="F96" s="58"/>
      <c r="G96" s="5"/>
      <c r="H96" s="28"/>
      <c r="I96" s="10" t="s">
        <v>153</v>
      </c>
      <c r="J96" s="6">
        <v>15</v>
      </c>
      <c r="N96" s="1"/>
      <c r="O96" s="1"/>
    </row>
    <row r="97" spans="2:15" ht="15">
      <c r="B97" s="5"/>
      <c r="C97" s="1"/>
      <c r="D97" s="1"/>
      <c r="E97" s="1"/>
      <c r="F97" s="58"/>
      <c r="G97" s="5"/>
      <c r="H97" s="28"/>
      <c r="I97" s="10" t="s">
        <v>226</v>
      </c>
      <c r="J97" s="6">
        <v>7</v>
      </c>
      <c r="N97" s="1"/>
      <c r="O97" s="1"/>
    </row>
    <row r="98" spans="2:15" ht="15">
      <c r="B98" s="5"/>
      <c r="C98" s="1"/>
      <c r="D98" s="1"/>
      <c r="E98" s="1"/>
      <c r="F98" s="60"/>
      <c r="G98" s="5"/>
      <c r="H98" s="28"/>
      <c r="I98" s="16" t="s">
        <v>166</v>
      </c>
      <c r="J98" s="14">
        <v>4</v>
      </c>
      <c r="N98" s="1"/>
      <c r="O98" s="1"/>
    </row>
    <row r="99" spans="2:15" ht="15">
      <c r="B99" s="5"/>
      <c r="C99" s="1"/>
      <c r="D99" s="1"/>
      <c r="E99" s="1"/>
      <c r="F99" s="58"/>
      <c r="G99" s="5"/>
      <c r="H99" s="28"/>
      <c r="I99" s="10" t="s">
        <v>174</v>
      </c>
      <c r="J99" s="6">
        <v>3</v>
      </c>
      <c r="N99" s="1"/>
      <c r="O99" s="1"/>
    </row>
    <row r="100" spans="2:15" ht="15">
      <c r="B100" s="7"/>
      <c r="C100" s="1"/>
      <c r="D100" s="1"/>
      <c r="E100" s="1"/>
      <c r="F100" s="58"/>
      <c r="G100" s="7"/>
      <c r="H100" s="33"/>
      <c r="I100" s="11" t="s">
        <v>186</v>
      </c>
      <c r="J100" s="8">
        <v>2281</v>
      </c>
      <c r="N100" s="1"/>
      <c r="O100" s="1"/>
    </row>
    <row r="101" spans="2:15" ht="15">
      <c r="B101" s="3" t="s">
        <v>55</v>
      </c>
      <c r="C101" s="9">
        <v>11</v>
      </c>
      <c r="D101" s="9">
        <v>5</v>
      </c>
      <c r="E101" s="9">
        <v>165</v>
      </c>
      <c r="F101" s="57" t="s">
        <v>11</v>
      </c>
      <c r="G101" s="3">
        <v>1</v>
      </c>
      <c r="H101" s="35">
        <v>33</v>
      </c>
      <c r="I101" s="9" t="s">
        <v>121</v>
      </c>
      <c r="J101" s="4">
        <v>33</v>
      </c>
      <c r="N101" s="1"/>
      <c r="O101" s="1"/>
    </row>
    <row r="102" spans="2:15" ht="15">
      <c r="B102" s="5" t="s">
        <v>56</v>
      </c>
      <c r="C102" s="10">
        <v>55</v>
      </c>
      <c r="D102" s="10"/>
      <c r="E102" s="10"/>
      <c r="F102" s="58"/>
      <c r="G102" s="5"/>
      <c r="H102" s="28"/>
      <c r="I102" s="28"/>
      <c r="J102" s="6"/>
      <c r="N102" s="1"/>
      <c r="O102" s="1"/>
    </row>
    <row r="103" spans="2:15" ht="15">
      <c r="B103" s="5" t="s">
        <v>57</v>
      </c>
      <c r="C103" s="10">
        <v>58</v>
      </c>
      <c r="D103" s="10"/>
      <c r="E103" s="10"/>
      <c r="F103" s="58"/>
      <c r="G103" s="5"/>
      <c r="H103" s="28"/>
      <c r="I103" s="28"/>
      <c r="J103" s="6"/>
      <c r="N103" s="1"/>
      <c r="O103" s="1"/>
    </row>
    <row r="104" spans="2:15" ht="15">
      <c r="B104" s="5" t="s">
        <v>58</v>
      </c>
      <c r="C104" s="10">
        <v>25</v>
      </c>
      <c r="D104" s="10"/>
      <c r="E104" s="10"/>
      <c r="F104" s="58"/>
      <c r="G104" s="5"/>
      <c r="H104" s="28"/>
      <c r="I104" s="28"/>
      <c r="J104" s="6"/>
      <c r="N104" s="1"/>
      <c r="O104" s="1"/>
    </row>
    <row r="105" spans="2:15" ht="15">
      <c r="B105" s="7" t="s">
        <v>59</v>
      </c>
      <c r="C105" s="11">
        <v>16</v>
      </c>
      <c r="D105" s="11"/>
      <c r="E105" s="11"/>
      <c r="F105" s="59"/>
      <c r="G105" s="7"/>
      <c r="H105" s="33"/>
      <c r="I105" s="33"/>
      <c r="J105" s="8"/>
      <c r="N105" s="1"/>
      <c r="O105" s="1"/>
    </row>
    <row r="106" spans="2:15" ht="15">
      <c r="B106" s="3" t="s">
        <v>20</v>
      </c>
      <c r="C106" s="9">
        <v>10</v>
      </c>
      <c r="D106" s="9">
        <v>7</v>
      </c>
      <c r="E106" s="9">
        <v>104</v>
      </c>
      <c r="F106" s="57" t="s">
        <v>10</v>
      </c>
      <c r="G106" s="3">
        <v>3</v>
      </c>
      <c r="H106" s="35">
        <v>5437</v>
      </c>
      <c r="I106" s="9" t="s">
        <v>135</v>
      </c>
      <c r="J106" s="4">
        <v>5428</v>
      </c>
      <c r="N106" s="1"/>
      <c r="O106" s="1"/>
    </row>
    <row r="107" spans="2:15" ht="15">
      <c r="B107" s="5" t="s">
        <v>21</v>
      </c>
      <c r="C107" s="10">
        <v>53</v>
      </c>
      <c r="D107" s="10"/>
      <c r="E107" s="10"/>
      <c r="F107" s="58"/>
      <c r="G107" s="5"/>
      <c r="H107" s="28"/>
      <c r="I107" s="10" t="s">
        <v>161</v>
      </c>
      <c r="J107" s="6">
        <v>7</v>
      </c>
      <c r="N107" s="1"/>
      <c r="O107" s="1"/>
    </row>
    <row r="108" spans="2:15" ht="15">
      <c r="B108" s="5" t="s">
        <v>22</v>
      </c>
      <c r="C108" s="10">
        <v>2</v>
      </c>
      <c r="D108" s="10"/>
      <c r="E108" s="10"/>
      <c r="F108" s="58"/>
      <c r="G108" s="5"/>
      <c r="H108" s="28"/>
      <c r="I108" s="10" t="s">
        <v>164</v>
      </c>
      <c r="J108" s="6">
        <v>2</v>
      </c>
      <c r="N108" s="1"/>
      <c r="O108" s="1"/>
    </row>
    <row r="109" spans="2:15" ht="15">
      <c r="B109" s="5" t="s">
        <v>23</v>
      </c>
      <c r="C109" s="10">
        <v>2</v>
      </c>
      <c r="D109" s="10"/>
      <c r="E109" s="10"/>
      <c r="F109" s="58"/>
      <c r="G109" s="5"/>
      <c r="H109" s="28"/>
      <c r="I109" s="28"/>
      <c r="J109" s="6"/>
      <c r="N109" s="1"/>
      <c r="O109" s="1"/>
    </row>
    <row r="110" spans="2:15" ht="15">
      <c r="B110" s="5" t="s">
        <v>24</v>
      </c>
      <c r="C110" s="10">
        <v>31</v>
      </c>
      <c r="D110" s="10"/>
      <c r="E110" s="10"/>
      <c r="F110" s="58"/>
      <c r="G110" s="5"/>
      <c r="H110" s="28"/>
      <c r="I110" s="28"/>
      <c r="J110" s="6"/>
      <c r="N110" s="1"/>
      <c r="O110" s="1"/>
    </row>
    <row r="111" spans="2:15" ht="15">
      <c r="B111" s="5" t="s">
        <v>25</v>
      </c>
      <c r="C111" s="10">
        <v>0</v>
      </c>
      <c r="D111" s="10"/>
      <c r="E111" s="10"/>
      <c r="F111" s="58"/>
      <c r="G111" s="5"/>
      <c r="H111" s="28"/>
      <c r="I111" s="28"/>
      <c r="J111" s="6"/>
      <c r="N111" s="1"/>
      <c r="O111" s="1"/>
    </row>
    <row r="112" spans="2:15" ht="15">
      <c r="B112" s="7" t="s">
        <v>26</v>
      </c>
      <c r="C112" s="11">
        <v>6</v>
      </c>
      <c r="D112" s="11"/>
      <c r="E112" s="11"/>
      <c r="F112" s="59"/>
      <c r="G112" s="7"/>
      <c r="H112" s="33"/>
      <c r="I112" s="33"/>
      <c r="J112" s="8"/>
      <c r="N112" s="1"/>
      <c r="O112" s="1"/>
    </row>
    <row r="113" spans="2:15" ht="15">
      <c r="B113" s="3" t="s">
        <v>108</v>
      </c>
      <c r="C113" s="9">
        <v>3</v>
      </c>
      <c r="D113" s="9">
        <v>1</v>
      </c>
      <c r="E113" s="9">
        <v>3</v>
      </c>
      <c r="F113" s="58" t="s">
        <v>14</v>
      </c>
      <c r="G113" s="3"/>
      <c r="H113" s="35"/>
      <c r="I113" s="9" t="s">
        <v>180</v>
      </c>
      <c r="J113" s="4">
        <v>100</v>
      </c>
      <c r="N113" s="1"/>
      <c r="O113" s="1"/>
    </row>
    <row r="114" spans="2:15" ht="15">
      <c r="B114" s="5"/>
      <c r="C114" s="10"/>
      <c r="D114" s="10"/>
      <c r="E114" s="10"/>
      <c r="F114" s="59"/>
      <c r="G114" s="7"/>
      <c r="H114" s="33"/>
      <c r="I114" s="11" t="s">
        <v>187</v>
      </c>
      <c r="J114" s="8">
        <v>13</v>
      </c>
      <c r="N114" s="1"/>
      <c r="O114" s="1"/>
    </row>
    <row r="115" spans="2:15" ht="15">
      <c r="B115" s="3" t="s">
        <v>35</v>
      </c>
      <c r="C115" s="9">
        <v>0</v>
      </c>
      <c r="D115" s="9">
        <v>21</v>
      </c>
      <c r="E115" s="9">
        <v>316</v>
      </c>
      <c r="F115" s="58" t="s">
        <v>3</v>
      </c>
      <c r="G115" s="3">
        <v>24</v>
      </c>
      <c r="H115" s="35">
        <v>93</v>
      </c>
      <c r="I115" s="9" t="s">
        <v>118</v>
      </c>
      <c r="J115" s="4">
        <v>1</v>
      </c>
      <c r="N115" s="1"/>
      <c r="O115" s="1"/>
    </row>
    <row r="116" spans="2:15" ht="15">
      <c r="B116" s="5" t="s">
        <v>36</v>
      </c>
      <c r="C116" s="10">
        <v>136</v>
      </c>
      <c r="D116" s="10"/>
      <c r="E116" s="10"/>
      <c r="F116" s="58"/>
      <c r="G116" s="5"/>
      <c r="H116" s="28"/>
      <c r="I116" s="10" t="s">
        <v>115</v>
      </c>
      <c r="J116" s="6">
        <v>9</v>
      </c>
      <c r="N116" s="1"/>
      <c r="O116" s="1"/>
    </row>
    <row r="117" spans="2:15" ht="15">
      <c r="B117" s="5" t="s">
        <v>37</v>
      </c>
      <c r="C117" s="10">
        <v>19</v>
      </c>
      <c r="D117" s="10"/>
      <c r="E117" s="10"/>
      <c r="F117" s="58"/>
      <c r="G117" s="5"/>
      <c r="H117" s="28"/>
      <c r="I117" s="10" t="s">
        <v>116</v>
      </c>
      <c r="J117" s="6">
        <v>23</v>
      </c>
      <c r="N117" s="1"/>
      <c r="O117" s="1"/>
    </row>
    <row r="118" spans="2:15" ht="15">
      <c r="B118" s="5" t="s">
        <v>38</v>
      </c>
      <c r="C118" s="10">
        <v>3</v>
      </c>
      <c r="D118" s="10"/>
      <c r="E118" s="10"/>
      <c r="F118" s="58"/>
      <c r="G118" s="5"/>
      <c r="H118" s="28"/>
      <c r="I118" s="10" t="s">
        <v>119</v>
      </c>
      <c r="J118" s="6">
        <v>4</v>
      </c>
      <c r="N118" s="1"/>
      <c r="O118" s="1"/>
    </row>
    <row r="119" spans="2:15" ht="15">
      <c r="B119" s="5" t="s">
        <v>39</v>
      </c>
      <c r="C119" s="10">
        <v>61</v>
      </c>
      <c r="D119" s="10"/>
      <c r="E119" s="10"/>
      <c r="F119" s="58"/>
      <c r="G119" s="5"/>
      <c r="H119" s="28"/>
      <c r="I119" s="10" t="s">
        <v>126</v>
      </c>
      <c r="J119" s="6">
        <v>0</v>
      </c>
      <c r="N119" s="1"/>
      <c r="O119" s="1"/>
    </row>
    <row r="120" spans="2:15" ht="15">
      <c r="B120" s="5" t="s">
        <v>40</v>
      </c>
      <c r="C120" s="10">
        <v>7</v>
      </c>
      <c r="D120" s="10"/>
      <c r="E120" s="10"/>
      <c r="F120" s="58"/>
      <c r="G120" s="5"/>
      <c r="H120" s="28"/>
      <c r="I120" s="10" t="s">
        <v>128</v>
      </c>
      <c r="J120" s="6">
        <v>0</v>
      </c>
      <c r="N120" s="1"/>
      <c r="O120" s="1"/>
    </row>
    <row r="121" spans="2:15" ht="15">
      <c r="B121" s="5" t="s">
        <v>41</v>
      </c>
      <c r="C121" s="10">
        <v>5</v>
      </c>
      <c r="D121" s="10"/>
      <c r="E121" s="10"/>
      <c r="F121" s="58"/>
      <c r="G121" s="5"/>
      <c r="H121" s="28"/>
      <c r="I121" s="10" t="s">
        <v>131</v>
      </c>
      <c r="J121" s="6">
        <v>1</v>
      </c>
      <c r="N121" s="1"/>
      <c r="O121" s="1"/>
    </row>
    <row r="122" spans="2:15" ht="15">
      <c r="B122" s="5" t="s">
        <v>42</v>
      </c>
      <c r="C122" s="10">
        <v>5</v>
      </c>
      <c r="D122" s="10"/>
      <c r="E122" s="10"/>
      <c r="F122" s="58"/>
      <c r="G122" s="5"/>
      <c r="H122" s="28"/>
      <c r="I122" s="10" t="s">
        <v>165</v>
      </c>
      <c r="J122" s="6">
        <v>4</v>
      </c>
      <c r="N122" s="1"/>
      <c r="O122" s="1"/>
    </row>
    <row r="123" spans="2:15" ht="15">
      <c r="B123" s="5" t="s">
        <v>43</v>
      </c>
      <c r="C123" s="10">
        <v>14</v>
      </c>
      <c r="D123" s="10"/>
      <c r="E123" s="10"/>
      <c r="F123" s="58"/>
      <c r="G123" s="5"/>
      <c r="H123" s="28"/>
      <c r="I123" s="10" t="s">
        <v>193</v>
      </c>
      <c r="J123" s="6">
        <v>3</v>
      </c>
      <c r="N123" s="1"/>
      <c r="O123" s="1"/>
    </row>
    <row r="124" spans="2:15" ht="15">
      <c r="B124" s="5" t="s">
        <v>44</v>
      </c>
      <c r="C124" s="10">
        <v>6</v>
      </c>
      <c r="D124" s="10"/>
      <c r="E124" s="10"/>
      <c r="F124" s="58"/>
      <c r="G124" s="5"/>
      <c r="H124" s="28"/>
      <c r="I124" s="10" t="s">
        <v>146</v>
      </c>
      <c r="J124" s="6">
        <v>17</v>
      </c>
      <c r="N124" s="1"/>
      <c r="O124" s="1"/>
    </row>
    <row r="125" spans="2:15" ht="15">
      <c r="B125" s="5" t="s">
        <v>45</v>
      </c>
      <c r="C125" s="10">
        <v>6</v>
      </c>
      <c r="D125" s="10"/>
      <c r="E125" s="10"/>
      <c r="F125" s="58"/>
      <c r="G125" s="5"/>
      <c r="H125" s="28"/>
      <c r="I125" s="10" t="s">
        <v>147</v>
      </c>
      <c r="J125" s="6">
        <v>0</v>
      </c>
      <c r="N125" s="1"/>
      <c r="O125" s="1"/>
    </row>
    <row r="126" spans="2:15" ht="15">
      <c r="B126" s="5" t="s">
        <v>46</v>
      </c>
      <c r="C126" s="10">
        <v>5</v>
      </c>
      <c r="D126" s="10"/>
      <c r="E126" s="10"/>
      <c r="F126" s="58"/>
      <c r="G126" s="5"/>
      <c r="H126" s="28"/>
      <c r="I126" s="10" t="s">
        <v>148</v>
      </c>
      <c r="J126" s="6">
        <v>2</v>
      </c>
      <c r="N126" s="1"/>
      <c r="O126" s="1"/>
    </row>
    <row r="127" spans="2:15" ht="15">
      <c r="B127" s="5" t="s">
        <v>47</v>
      </c>
      <c r="C127" s="10">
        <v>1</v>
      </c>
      <c r="D127" s="10"/>
      <c r="E127" s="10"/>
      <c r="F127" s="58"/>
      <c r="G127" s="5"/>
      <c r="H127" s="28"/>
      <c r="I127" s="10" t="s">
        <v>149</v>
      </c>
      <c r="J127" s="6">
        <v>2</v>
      </c>
      <c r="N127" s="1"/>
      <c r="O127" s="1"/>
    </row>
    <row r="128" spans="2:15" ht="15">
      <c r="B128" s="5" t="s">
        <v>48</v>
      </c>
      <c r="C128" s="10">
        <v>31</v>
      </c>
      <c r="D128" s="10"/>
      <c r="E128" s="10"/>
      <c r="F128" s="58"/>
      <c r="G128" s="5"/>
      <c r="H128" s="28"/>
      <c r="I128" s="10" t="s">
        <v>150</v>
      </c>
      <c r="J128" s="6">
        <v>1</v>
      </c>
      <c r="N128" s="1"/>
      <c r="O128" s="1"/>
    </row>
    <row r="129" spans="2:15" ht="15">
      <c r="B129" s="5" t="s">
        <v>49</v>
      </c>
      <c r="C129" s="10">
        <v>4</v>
      </c>
      <c r="D129" s="10"/>
      <c r="E129" s="10"/>
      <c r="F129" s="58"/>
      <c r="G129" s="5"/>
      <c r="H129" s="28"/>
      <c r="I129" s="10" t="s">
        <v>163</v>
      </c>
      <c r="J129" s="6">
        <v>6</v>
      </c>
      <c r="N129" s="1"/>
      <c r="O129" s="1"/>
    </row>
    <row r="130" spans="2:15" ht="15">
      <c r="B130" s="5" t="s">
        <v>50</v>
      </c>
      <c r="C130" s="10">
        <v>4</v>
      </c>
      <c r="D130" s="10"/>
      <c r="E130" s="10"/>
      <c r="F130" s="58"/>
      <c r="G130" s="5"/>
      <c r="H130" s="28"/>
      <c r="I130" s="10" t="s">
        <v>167</v>
      </c>
      <c r="J130" s="6">
        <v>9</v>
      </c>
      <c r="N130" s="1"/>
      <c r="O130" s="1"/>
    </row>
    <row r="131" spans="2:15" ht="15">
      <c r="B131" s="5" t="s">
        <v>51</v>
      </c>
      <c r="C131" s="10">
        <v>5</v>
      </c>
      <c r="D131" s="10"/>
      <c r="E131" s="10"/>
      <c r="F131" s="58"/>
      <c r="G131" s="5"/>
      <c r="H131" s="28"/>
      <c r="I131" s="10" t="s">
        <v>171</v>
      </c>
      <c r="J131" s="6">
        <v>0</v>
      </c>
      <c r="N131" s="1"/>
      <c r="O131" s="1"/>
    </row>
    <row r="132" spans="2:15" ht="15">
      <c r="B132" s="5" t="s">
        <v>52</v>
      </c>
      <c r="C132" s="10">
        <v>4</v>
      </c>
      <c r="D132" s="10"/>
      <c r="E132" s="10"/>
      <c r="F132" s="58"/>
      <c r="G132" s="5"/>
      <c r="H132" s="28"/>
      <c r="I132" s="10" t="s">
        <v>176</v>
      </c>
      <c r="J132" s="6">
        <v>0</v>
      </c>
      <c r="N132" s="1"/>
      <c r="O132" s="1"/>
    </row>
    <row r="133" spans="2:15" ht="15">
      <c r="B133" s="5" t="s">
        <v>53</v>
      </c>
      <c r="C133" s="10">
        <v>0</v>
      </c>
      <c r="D133" s="10"/>
      <c r="E133" s="10"/>
      <c r="F133" s="58"/>
      <c r="G133" s="5"/>
      <c r="H133" s="28"/>
      <c r="I133" s="10" t="s">
        <v>177</v>
      </c>
      <c r="J133" s="6">
        <v>0</v>
      </c>
      <c r="N133" s="1"/>
      <c r="O133" s="1"/>
    </row>
    <row r="134" spans="2:15" ht="15">
      <c r="B134" s="5" t="s">
        <v>54</v>
      </c>
      <c r="C134" s="10">
        <v>15</v>
      </c>
      <c r="D134" s="10"/>
      <c r="E134" s="10"/>
      <c r="F134" s="58"/>
      <c r="G134" s="5"/>
      <c r="H134" s="28"/>
      <c r="I134" s="10" t="s">
        <v>184</v>
      </c>
      <c r="J134" s="6">
        <v>9</v>
      </c>
      <c r="N134" s="1"/>
      <c r="O134" s="1"/>
    </row>
    <row r="135" spans="2:15" ht="15">
      <c r="B135" s="5" t="s">
        <v>315</v>
      </c>
      <c r="C135" s="10">
        <v>1</v>
      </c>
      <c r="D135" s="10"/>
      <c r="E135" s="10"/>
      <c r="F135" s="58"/>
      <c r="G135" s="5"/>
      <c r="H135" s="28"/>
      <c r="I135" s="10" t="s">
        <v>185</v>
      </c>
      <c r="J135" s="6">
        <v>0</v>
      </c>
      <c r="N135" s="1"/>
      <c r="O135" s="1"/>
    </row>
    <row r="136" spans="2:15" ht="15">
      <c r="B136" s="5"/>
      <c r="C136" s="10"/>
      <c r="D136" s="10"/>
      <c r="E136" s="6"/>
      <c r="F136" s="58"/>
      <c r="G136" s="5"/>
      <c r="H136" s="28"/>
      <c r="I136" s="10" t="s">
        <v>188</v>
      </c>
      <c r="J136" s="6">
        <v>2</v>
      </c>
      <c r="N136" s="1"/>
      <c r="O136" s="1"/>
    </row>
    <row r="137" spans="2:15" ht="15">
      <c r="B137" s="5"/>
      <c r="C137" s="1"/>
      <c r="D137" s="1"/>
      <c r="E137" s="1"/>
      <c r="F137" s="58"/>
      <c r="G137" s="5"/>
      <c r="H137" s="28"/>
      <c r="I137" s="10" t="s">
        <v>190</v>
      </c>
      <c r="J137" s="6">
        <v>1</v>
      </c>
      <c r="N137" s="1"/>
      <c r="O137" s="1"/>
    </row>
    <row r="138" spans="2:15" ht="15">
      <c r="B138" s="7"/>
      <c r="C138" s="1"/>
      <c r="D138" s="1"/>
      <c r="E138" s="1"/>
      <c r="F138" s="58"/>
      <c r="G138" s="7"/>
      <c r="H138" s="33"/>
      <c r="I138" s="11" t="s">
        <v>191</v>
      </c>
      <c r="J138" s="8">
        <v>0</v>
      </c>
      <c r="N138" s="1"/>
      <c r="O138" s="1"/>
    </row>
    <row r="139" spans="2:15" ht="15">
      <c r="B139" s="3" t="s">
        <v>79</v>
      </c>
      <c r="C139" s="9">
        <v>7</v>
      </c>
      <c r="D139" s="9">
        <v>5</v>
      </c>
      <c r="E139" s="9">
        <v>25</v>
      </c>
      <c r="F139" s="57" t="s">
        <v>217</v>
      </c>
      <c r="G139" s="3">
        <v>1</v>
      </c>
      <c r="H139" s="35">
        <v>16</v>
      </c>
      <c r="I139" s="9" t="s">
        <v>196</v>
      </c>
      <c r="J139" s="4">
        <v>16</v>
      </c>
      <c r="N139" s="1"/>
      <c r="O139" s="1"/>
    </row>
    <row r="140" spans="2:15" ht="15">
      <c r="B140" s="5" t="s">
        <v>216</v>
      </c>
      <c r="C140" s="10">
        <v>2</v>
      </c>
      <c r="D140" s="10"/>
      <c r="E140" s="10"/>
      <c r="F140" s="58"/>
      <c r="G140" s="5"/>
      <c r="H140" s="28"/>
      <c r="I140" s="28"/>
      <c r="J140" s="6"/>
      <c r="N140" s="1"/>
      <c r="O140" s="1"/>
    </row>
    <row r="141" spans="2:15" ht="15">
      <c r="B141" s="5" t="s">
        <v>80</v>
      </c>
      <c r="C141" s="10">
        <v>0</v>
      </c>
      <c r="D141" s="10"/>
      <c r="E141" s="10"/>
      <c r="F141" s="58"/>
      <c r="G141" s="5"/>
      <c r="H141" s="28"/>
      <c r="I141" s="28"/>
      <c r="J141" s="6"/>
      <c r="N141" s="1"/>
      <c r="O141" s="1"/>
    </row>
    <row r="142" spans="2:15" ht="15">
      <c r="B142" s="5" t="s">
        <v>81</v>
      </c>
      <c r="C142" s="10">
        <v>15</v>
      </c>
      <c r="D142" s="10"/>
      <c r="E142" s="10"/>
      <c r="F142" s="58"/>
      <c r="G142" s="5"/>
      <c r="H142" s="28"/>
      <c r="I142" s="28"/>
      <c r="J142" s="6"/>
      <c r="N142" s="1"/>
      <c r="O142" s="1"/>
    </row>
    <row r="143" spans="2:15" ht="15">
      <c r="B143" s="7" t="s">
        <v>82</v>
      </c>
      <c r="C143" s="11">
        <v>1</v>
      </c>
      <c r="D143" s="11"/>
      <c r="E143" s="11"/>
      <c r="F143" s="59"/>
      <c r="G143" s="7"/>
      <c r="H143" s="33"/>
      <c r="I143" s="33"/>
      <c r="J143" s="8"/>
      <c r="N143" s="1"/>
      <c r="O143" s="1"/>
    </row>
    <row r="144" spans="2:15" ht="15">
      <c r="B144" s="3" t="s">
        <v>17</v>
      </c>
      <c r="C144" s="9">
        <v>5</v>
      </c>
      <c r="D144" s="9">
        <v>3</v>
      </c>
      <c r="E144" s="9">
        <v>41</v>
      </c>
      <c r="F144" s="57" t="s">
        <v>13</v>
      </c>
      <c r="G144" s="3">
        <v>0</v>
      </c>
      <c r="H144" s="35">
        <v>0</v>
      </c>
      <c r="I144" s="35"/>
      <c r="J144" s="4"/>
      <c r="N144" s="1"/>
      <c r="O144" s="1"/>
    </row>
    <row r="145" spans="2:15" ht="15">
      <c r="B145" s="5" t="s">
        <v>18</v>
      </c>
      <c r="C145" s="10">
        <v>34</v>
      </c>
      <c r="D145" s="10"/>
      <c r="E145" s="10"/>
      <c r="F145" s="58"/>
      <c r="G145" s="5"/>
      <c r="H145" s="28"/>
      <c r="I145" s="28"/>
      <c r="J145" s="6"/>
      <c r="N145" s="1"/>
      <c r="O145" s="1"/>
    </row>
    <row r="146" spans="2:15" ht="15">
      <c r="B146" s="5" t="s">
        <v>19</v>
      </c>
      <c r="C146" s="10">
        <v>2</v>
      </c>
      <c r="D146" s="10"/>
      <c r="E146" s="10"/>
      <c r="F146" s="58"/>
      <c r="G146" s="7"/>
      <c r="H146" s="33"/>
      <c r="I146" s="33"/>
      <c r="J146" s="8"/>
      <c r="N146" s="1"/>
      <c r="O146" s="1"/>
    </row>
    <row r="147" spans="2:15" ht="15">
      <c r="B147" s="3"/>
      <c r="C147" s="9">
        <v>0</v>
      </c>
      <c r="D147" s="9">
        <v>0</v>
      </c>
      <c r="E147" s="9">
        <v>0</v>
      </c>
      <c r="F147" s="57" t="s">
        <v>117</v>
      </c>
      <c r="G147" s="9">
        <v>2</v>
      </c>
      <c r="H147" s="35">
        <v>116</v>
      </c>
      <c r="I147" s="9" t="s">
        <v>151</v>
      </c>
      <c r="J147" s="4">
        <v>106</v>
      </c>
      <c r="N147" s="1"/>
      <c r="O147" s="1"/>
    </row>
    <row r="148" spans="2:15" ht="15">
      <c r="B148" s="7"/>
      <c r="C148" s="11"/>
      <c r="D148" s="11"/>
      <c r="E148" s="11"/>
      <c r="F148" s="59"/>
      <c r="G148" s="11"/>
      <c r="H148" s="33"/>
      <c r="I148" s="11" t="s">
        <v>189</v>
      </c>
      <c r="J148" s="8">
        <v>10</v>
      </c>
      <c r="N148" s="1"/>
      <c r="O148" s="1"/>
    </row>
    <row r="149" spans="2:15" ht="15">
      <c r="B149" s="22"/>
      <c r="C149" s="10"/>
      <c r="D149" s="10"/>
      <c r="E149" s="10"/>
      <c r="F149" s="10"/>
      <c r="G149" s="1"/>
      <c r="H149" s="12"/>
      <c r="I149" s="12"/>
      <c r="J149" s="1"/>
      <c r="N149" s="1"/>
      <c r="O149" s="1"/>
    </row>
    <row r="150" spans="2:15" ht="15">
      <c r="B150" s="236"/>
      <c r="C150" s="237"/>
      <c r="D150" s="237"/>
      <c r="E150" s="237"/>
      <c r="F150" s="220"/>
      <c r="G150" s="218" t="s">
        <v>269</v>
      </c>
      <c r="H150" s="217" t="s">
        <v>288</v>
      </c>
      <c r="I150" s="219"/>
      <c r="J150" s="220"/>
      <c r="K150" s="220"/>
      <c r="L150" s="220"/>
      <c r="M150" s="221"/>
      <c r="N150" s="1"/>
      <c r="O150" s="1"/>
    </row>
    <row r="151" spans="2:15" ht="15">
      <c r="B151" s="238"/>
      <c r="C151" s="239"/>
      <c r="D151" s="239"/>
      <c r="E151" s="239"/>
      <c r="F151" s="223"/>
      <c r="G151" s="222" t="s">
        <v>270</v>
      </c>
      <c r="H151" s="224">
        <f>COUNTIF(H153:H350,"ja")</f>
        <v>64</v>
      </c>
      <c r="I151" s="225" t="s">
        <v>267</v>
      </c>
      <c r="J151" s="226" t="s">
        <v>267</v>
      </c>
      <c r="K151" s="227">
        <f>COUNTIF(I153:I351,"ja")</f>
        <v>37</v>
      </c>
      <c r="L151" s="226"/>
      <c r="M151" s="228"/>
      <c r="N151" s="1"/>
      <c r="O151" s="1"/>
    </row>
    <row r="152" spans="2:15" ht="15">
      <c r="B152" s="240"/>
      <c r="C152" s="17"/>
      <c r="D152" s="17"/>
      <c r="E152" s="17"/>
      <c r="F152" s="175"/>
      <c r="G152" s="235">
        <f>SUM(G153:G350)/COUNT(G153:G350)</f>
        <v>42.609375</v>
      </c>
      <c r="H152" s="224">
        <f>COUNTIF(H153:H351,"nee")</f>
        <v>125</v>
      </c>
      <c r="I152" s="229" t="s">
        <v>268</v>
      </c>
      <c r="J152" s="226" t="s">
        <v>268</v>
      </c>
      <c r="K152" s="227">
        <f>COUNTIF(I153:I351,"nee")</f>
        <v>20</v>
      </c>
      <c r="L152" s="226"/>
      <c r="M152" s="228"/>
      <c r="N152" s="1"/>
      <c r="O152" s="1"/>
    </row>
    <row r="153" spans="2:24" ht="15">
      <c r="B153" s="241" t="s">
        <v>259</v>
      </c>
      <c r="C153" s="242" t="s">
        <v>0</v>
      </c>
      <c r="D153" s="242"/>
      <c r="E153" s="243" t="s">
        <v>109</v>
      </c>
      <c r="F153" s="176"/>
      <c r="G153" s="177"/>
      <c r="H153" s="230"/>
      <c r="I153" s="231" t="s">
        <v>271</v>
      </c>
      <c r="J153" s="232"/>
      <c r="K153" s="232">
        <f>COUNTIF(I154:I352,"onduidelijk")</f>
        <v>7</v>
      </c>
      <c r="L153" s="233" t="s">
        <v>272</v>
      </c>
      <c r="M153" s="234"/>
      <c r="N153" s="1"/>
      <c r="O153" s="1"/>
      <c r="V153" s="1"/>
      <c r="W153" s="1"/>
      <c r="X153" s="1"/>
    </row>
    <row r="154" spans="2:24" ht="15">
      <c r="B154" s="18" t="s">
        <v>135</v>
      </c>
      <c r="C154" s="19">
        <v>5428</v>
      </c>
      <c r="D154" s="20"/>
      <c r="E154" s="164" t="s">
        <v>10</v>
      </c>
      <c r="F154" s="165"/>
      <c r="G154" s="166">
        <v>43</v>
      </c>
      <c r="H154" s="166" t="s">
        <v>267</v>
      </c>
      <c r="I154" s="167" t="s">
        <v>267</v>
      </c>
      <c r="J154" s="168"/>
      <c r="K154" s="168"/>
      <c r="L154" s="168"/>
      <c r="M154" s="169"/>
      <c r="N154" s="1"/>
      <c r="O154" s="72" t="s">
        <v>255</v>
      </c>
      <c r="P154" s="73"/>
      <c r="Q154" s="71"/>
      <c r="V154" s="16"/>
      <c r="W154" s="1"/>
      <c r="X154" s="1"/>
    </row>
    <row r="155" spans="2:24" ht="15">
      <c r="B155" s="18" t="s">
        <v>186</v>
      </c>
      <c r="C155" s="19">
        <v>2281</v>
      </c>
      <c r="D155" s="20"/>
      <c r="E155" s="164" t="s">
        <v>9</v>
      </c>
      <c r="F155" s="165"/>
      <c r="G155" s="166">
        <v>70</v>
      </c>
      <c r="H155" s="166" t="s">
        <v>268</v>
      </c>
      <c r="I155" s="167"/>
      <c r="J155" s="168"/>
      <c r="K155" s="168"/>
      <c r="L155" s="168"/>
      <c r="M155" s="170"/>
      <c r="N155" s="1"/>
      <c r="O155" s="119">
        <v>0.02</v>
      </c>
      <c r="P155" s="10" t="s">
        <v>250</v>
      </c>
      <c r="Q155" s="52"/>
      <c r="V155" s="27"/>
      <c r="W155" s="16"/>
      <c r="X155" s="1"/>
    </row>
    <row r="156" spans="2:24" ht="15">
      <c r="B156" s="18" t="s">
        <v>32</v>
      </c>
      <c r="C156" s="19">
        <v>2082</v>
      </c>
      <c r="D156" s="20"/>
      <c r="E156" s="164" t="s">
        <v>9</v>
      </c>
      <c r="F156" s="165"/>
      <c r="G156" s="166">
        <v>36</v>
      </c>
      <c r="H156" s="166" t="s">
        <v>267</v>
      </c>
      <c r="I156" s="167" t="s">
        <v>267</v>
      </c>
      <c r="J156" s="168"/>
      <c r="K156" s="168"/>
      <c r="L156" s="168"/>
      <c r="M156" s="170"/>
      <c r="N156" s="1"/>
      <c r="O156" s="119">
        <v>0.03</v>
      </c>
      <c r="P156" s="10" t="s">
        <v>251</v>
      </c>
      <c r="Q156" s="52"/>
      <c r="V156" s="27"/>
      <c r="W156" s="16"/>
      <c r="X156" s="1"/>
    </row>
    <row r="157" spans="2:24" ht="15">
      <c r="B157" s="18" t="s">
        <v>91</v>
      </c>
      <c r="C157" s="19">
        <v>1093</v>
      </c>
      <c r="D157" s="20"/>
      <c r="E157" s="164" t="s">
        <v>1</v>
      </c>
      <c r="F157" s="165"/>
      <c r="G157" s="166">
        <v>62</v>
      </c>
      <c r="H157" s="166" t="s">
        <v>268</v>
      </c>
      <c r="I157" s="167"/>
      <c r="J157" s="168"/>
      <c r="K157" s="168"/>
      <c r="L157" s="168"/>
      <c r="M157" s="170"/>
      <c r="N157" s="1"/>
      <c r="O157" s="119">
        <v>0.05</v>
      </c>
      <c r="P157" s="10" t="s">
        <v>252</v>
      </c>
      <c r="Q157" s="52"/>
      <c r="V157" s="27"/>
      <c r="W157" s="16"/>
      <c r="X157" s="1"/>
    </row>
    <row r="158" spans="2:24" ht="15">
      <c r="B158" s="18" t="s">
        <v>30</v>
      </c>
      <c r="C158" s="19">
        <v>224</v>
      </c>
      <c r="D158" s="20"/>
      <c r="E158" s="164" t="s">
        <v>9</v>
      </c>
      <c r="F158" s="165"/>
      <c r="G158" s="166">
        <v>36</v>
      </c>
      <c r="H158" s="166" t="s">
        <v>267</v>
      </c>
      <c r="I158" s="167" t="s">
        <v>267</v>
      </c>
      <c r="J158" s="168"/>
      <c r="K158" s="168"/>
      <c r="L158" s="168"/>
      <c r="M158" s="170"/>
      <c r="N158" s="1"/>
      <c r="O158" s="119">
        <v>0.27979274611398963</v>
      </c>
      <c r="P158" s="62" t="s">
        <v>253</v>
      </c>
      <c r="Q158" s="52"/>
      <c r="V158" s="27"/>
      <c r="W158" s="16"/>
      <c r="X158" s="1"/>
    </row>
    <row r="159" spans="2:24" ht="15">
      <c r="B159" s="18" t="s">
        <v>78</v>
      </c>
      <c r="C159" s="19">
        <v>154</v>
      </c>
      <c r="D159" s="20"/>
      <c r="E159" s="164" t="s">
        <v>5</v>
      </c>
      <c r="F159" s="165"/>
      <c r="G159" s="166">
        <v>56</v>
      </c>
      <c r="H159" s="166" t="s">
        <v>267</v>
      </c>
      <c r="I159" s="167" t="s">
        <v>267</v>
      </c>
      <c r="J159" s="168"/>
      <c r="K159" s="168"/>
      <c r="L159" s="168"/>
      <c r="M159" s="170"/>
      <c r="N159" s="1"/>
      <c r="O159" s="119">
        <v>0.49</v>
      </c>
      <c r="P159" s="62" t="s">
        <v>254</v>
      </c>
      <c r="Q159" s="52"/>
      <c r="V159" s="27"/>
      <c r="W159" s="16"/>
      <c r="X159" s="1"/>
    </row>
    <row r="160" spans="2:24" ht="15">
      <c r="B160" s="18" t="s">
        <v>36</v>
      </c>
      <c r="C160" s="19">
        <v>136</v>
      </c>
      <c r="D160" s="20"/>
      <c r="E160" s="164" t="s">
        <v>3</v>
      </c>
      <c r="F160" s="165"/>
      <c r="G160" s="166">
        <v>42</v>
      </c>
      <c r="H160" s="166" t="s">
        <v>267</v>
      </c>
      <c r="I160" s="167" t="s">
        <v>267</v>
      </c>
      <c r="J160" s="168"/>
      <c r="K160" s="168"/>
      <c r="L160" s="168"/>
      <c r="M160" s="170"/>
      <c r="N160" s="1"/>
      <c r="O160" s="120">
        <v>0.87</v>
      </c>
      <c r="P160" s="15" t="s">
        <v>256</v>
      </c>
      <c r="Q160" s="70"/>
      <c r="V160" s="27"/>
      <c r="W160" s="16"/>
      <c r="X160" s="1"/>
    </row>
    <row r="161" spans="2:24" ht="15">
      <c r="B161" s="18" t="s">
        <v>132</v>
      </c>
      <c r="C161" s="19">
        <v>114</v>
      </c>
      <c r="D161" s="20"/>
      <c r="E161" s="164" t="s">
        <v>9</v>
      </c>
      <c r="F161" s="165"/>
      <c r="G161" s="166">
        <v>28</v>
      </c>
      <c r="H161" s="166" t="s">
        <v>267</v>
      </c>
      <c r="I161" s="167" t="s">
        <v>272</v>
      </c>
      <c r="J161" s="168"/>
      <c r="K161" s="168"/>
      <c r="L161" s="168"/>
      <c r="M161" s="170"/>
      <c r="N161" s="1"/>
      <c r="O161" s="121">
        <v>0.13</v>
      </c>
      <c r="P161" s="64">
        <v>0</v>
      </c>
      <c r="Q161" s="65"/>
      <c r="V161" s="27"/>
      <c r="W161" s="16"/>
      <c r="X161" s="1"/>
    </row>
    <row r="162" spans="2:24" ht="15">
      <c r="B162" s="18" t="s">
        <v>151</v>
      </c>
      <c r="C162" s="19">
        <v>106</v>
      </c>
      <c r="D162" s="20"/>
      <c r="E162" s="164" t="s">
        <v>117</v>
      </c>
      <c r="F162" s="165"/>
      <c r="G162" s="166">
        <v>29</v>
      </c>
      <c r="H162" s="166" t="s">
        <v>267</v>
      </c>
      <c r="I162" s="167" t="s">
        <v>267</v>
      </c>
      <c r="J162" s="168"/>
      <c r="K162" s="168"/>
      <c r="L162" s="168"/>
      <c r="M162" s="169"/>
      <c r="N162" s="1"/>
      <c r="O162" s="1"/>
      <c r="V162" s="27"/>
      <c r="W162" s="16"/>
      <c r="X162" s="1"/>
    </row>
    <row r="163" spans="2:24" ht="15">
      <c r="B163" s="18" t="s">
        <v>157</v>
      </c>
      <c r="C163" s="19">
        <v>103</v>
      </c>
      <c r="D163" s="20"/>
      <c r="E163" s="164" t="s">
        <v>7</v>
      </c>
      <c r="F163" s="165"/>
      <c r="G163" s="166">
        <v>27</v>
      </c>
      <c r="H163" s="166" t="s">
        <v>267</v>
      </c>
      <c r="I163" s="167" t="s">
        <v>267</v>
      </c>
      <c r="J163" s="168"/>
      <c r="K163" s="168"/>
      <c r="L163" s="168"/>
      <c r="M163" s="169"/>
      <c r="N163" s="1"/>
      <c r="O163" s="1"/>
      <c r="V163" s="27"/>
      <c r="W163" s="16"/>
      <c r="X163" s="1"/>
    </row>
    <row r="164" spans="2:24" ht="15">
      <c r="B164" s="18" t="s">
        <v>180</v>
      </c>
      <c r="C164" s="19">
        <v>100</v>
      </c>
      <c r="D164" s="20"/>
      <c r="E164" s="164" t="s">
        <v>14</v>
      </c>
      <c r="F164" s="165"/>
      <c r="G164" s="166">
        <v>91</v>
      </c>
      <c r="H164" s="166" t="s">
        <v>268</v>
      </c>
      <c r="I164" s="167"/>
      <c r="J164" s="168"/>
      <c r="K164" s="168"/>
      <c r="L164" s="168"/>
      <c r="M164" s="169"/>
      <c r="N164" s="1"/>
      <c r="O164" s="1"/>
      <c r="V164" s="27"/>
      <c r="W164" s="16"/>
      <c r="X164" s="1"/>
    </row>
    <row r="165" spans="2:24" ht="15">
      <c r="B165" s="18" t="s">
        <v>178</v>
      </c>
      <c r="C165" s="19">
        <v>74</v>
      </c>
      <c r="D165" s="20"/>
      <c r="E165" s="164" t="s">
        <v>5</v>
      </c>
      <c r="F165" s="165"/>
      <c r="G165" s="166">
        <v>90</v>
      </c>
      <c r="H165" s="166" t="s">
        <v>268</v>
      </c>
      <c r="I165" s="167"/>
      <c r="J165" s="168"/>
      <c r="K165" s="168"/>
      <c r="L165" s="168"/>
      <c r="M165" s="169"/>
      <c r="N165" s="1"/>
      <c r="O165" s="1"/>
      <c r="V165" s="27"/>
      <c r="W165" s="16"/>
      <c r="X165" s="1"/>
    </row>
    <row r="166" spans="2:15" ht="15">
      <c r="B166" s="18" t="s">
        <v>39</v>
      </c>
      <c r="C166" s="19">
        <v>61</v>
      </c>
      <c r="D166" s="20"/>
      <c r="E166" s="164" t="s">
        <v>3</v>
      </c>
      <c r="F166" s="165"/>
      <c r="G166" s="166">
        <v>51</v>
      </c>
      <c r="H166" s="166" t="s">
        <v>268</v>
      </c>
      <c r="I166" s="167"/>
      <c r="J166" s="168"/>
      <c r="K166" s="168"/>
      <c r="L166" s="168"/>
      <c r="M166" s="169"/>
      <c r="N166" s="1"/>
      <c r="O166" s="1"/>
    </row>
    <row r="167" spans="2:15" ht="15">
      <c r="B167" s="18" t="s">
        <v>62</v>
      </c>
      <c r="C167" s="19">
        <v>61</v>
      </c>
      <c r="D167" s="20"/>
      <c r="E167" s="164" t="s">
        <v>7</v>
      </c>
      <c r="F167" s="165"/>
      <c r="G167" s="166">
        <v>31</v>
      </c>
      <c r="H167" s="166" t="s">
        <v>267</v>
      </c>
      <c r="I167" s="167" t="s">
        <v>267</v>
      </c>
      <c r="J167" s="168"/>
      <c r="K167" s="168"/>
      <c r="L167" s="168"/>
      <c r="M167" s="169"/>
      <c r="N167" s="1"/>
      <c r="O167" s="1"/>
    </row>
    <row r="168" spans="2:15" ht="15">
      <c r="B168" s="18" t="s">
        <v>67</v>
      </c>
      <c r="C168" s="19">
        <v>61</v>
      </c>
      <c r="D168" s="20"/>
      <c r="E168" s="164" t="s">
        <v>7</v>
      </c>
      <c r="F168" s="165"/>
      <c r="G168" s="166">
        <v>51</v>
      </c>
      <c r="H168" s="166" t="s">
        <v>268</v>
      </c>
      <c r="I168" s="167"/>
      <c r="J168" s="168"/>
      <c r="K168" s="168"/>
      <c r="L168" s="168"/>
      <c r="M168" s="169"/>
      <c r="N168" s="1"/>
      <c r="O168" s="1"/>
    </row>
    <row r="169" spans="2:15" ht="15">
      <c r="B169" s="18" t="s">
        <v>57</v>
      </c>
      <c r="C169" s="19">
        <v>58</v>
      </c>
      <c r="D169" s="20"/>
      <c r="E169" s="164" t="s">
        <v>11</v>
      </c>
      <c r="F169" s="165"/>
      <c r="G169" s="166">
        <v>14</v>
      </c>
      <c r="H169" s="166" t="s">
        <v>268</v>
      </c>
      <c r="I169" s="167"/>
      <c r="J169" s="168"/>
      <c r="K169" s="168"/>
      <c r="L169" s="168"/>
      <c r="M169" s="169"/>
      <c r="N169" s="1"/>
      <c r="O169" s="1"/>
    </row>
    <row r="170" spans="2:15" ht="15">
      <c r="B170" s="18" t="s">
        <v>92</v>
      </c>
      <c r="C170" s="19">
        <v>57</v>
      </c>
      <c r="D170" s="20"/>
      <c r="E170" s="164" t="s">
        <v>1</v>
      </c>
      <c r="F170" s="165"/>
      <c r="G170" s="166">
        <v>122</v>
      </c>
      <c r="H170" s="166" t="s">
        <v>268</v>
      </c>
      <c r="I170" s="167"/>
      <c r="J170" s="168"/>
      <c r="K170" s="168"/>
      <c r="L170" s="168"/>
      <c r="M170" s="169"/>
      <c r="N170" s="1"/>
      <c r="O170" s="1"/>
    </row>
    <row r="171" spans="2:15" ht="15">
      <c r="B171" s="18" t="s">
        <v>56</v>
      </c>
      <c r="C171" s="19">
        <v>55</v>
      </c>
      <c r="D171" s="20"/>
      <c r="E171" s="164" t="s">
        <v>11</v>
      </c>
      <c r="F171" s="165"/>
      <c r="G171" s="166">
        <v>14</v>
      </c>
      <c r="H171" s="166" t="s">
        <v>267</v>
      </c>
      <c r="I171" s="167" t="s">
        <v>268</v>
      </c>
      <c r="J171" s="168" t="s">
        <v>275</v>
      </c>
      <c r="K171" s="168"/>
      <c r="L171" s="168"/>
      <c r="M171" s="169"/>
      <c r="N171" s="1"/>
      <c r="O171" s="1"/>
    </row>
    <row r="172" spans="2:15" ht="15">
      <c r="B172" s="18" t="s">
        <v>21</v>
      </c>
      <c r="C172" s="19">
        <v>53</v>
      </c>
      <c r="D172" s="20"/>
      <c r="E172" s="164" t="s">
        <v>10</v>
      </c>
      <c r="F172" s="165"/>
      <c r="G172" s="166">
        <v>37</v>
      </c>
      <c r="H172" s="166" t="s">
        <v>268</v>
      </c>
      <c r="I172" s="167"/>
      <c r="J172" s="168"/>
      <c r="K172" s="168"/>
      <c r="L172" s="168"/>
      <c r="M172" s="169"/>
      <c r="N172" s="1"/>
      <c r="O172" s="1"/>
    </row>
    <row r="173" spans="2:15" ht="15">
      <c r="B173" s="18" t="s">
        <v>73</v>
      </c>
      <c r="C173" s="19">
        <v>52</v>
      </c>
      <c r="D173" s="20"/>
      <c r="E173" s="164" t="s">
        <v>5</v>
      </c>
      <c r="F173" s="165"/>
      <c r="G173" s="166">
        <v>26</v>
      </c>
      <c r="H173" s="166" t="s">
        <v>268</v>
      </c>
      <c r="I173" s="167"/>
      <c r="J173" s="168"/>
      <c r="K173" s="168"/>
      <c r="L173" s="168"/>
      <c r="M173" s="169"/>
      <c r="N173" s="1"/>
      <c r="O173" s="1"/>
    </row>
    <row r="174" spans="2:15" ht="15">
      <c r="B174" s="18" t="s">
        <v>65</v>
      </c>
      <c r="C174" s="19">
        <v>47</v>
      </c>
      <c r="D174" s="20"/>
      <c r="E174" s="164" t="s">
        <v>7</v>
      </c>
      <c r="F174" s="165"/>
      <c r="G174" s="166">
        <v>52</v>
      </c>
      <c r="H174" s="166" t="s">
        <v>268</v>
      </c>
      <c r="I174" s="167"/>
      <c r="J174" s="168"/>
      <c r="K174" s="168"/>
      <c r="L174" s="168"/>
      <c r="M174" s="169"/>
      <c r="N174" s="1"/>
      <c r="O174" s="1"/>
    </row>
    <row r="175" spans="2:15" ht="15">
      <c r="B175" s="18" t="s">
        <v>273</v>
      </c>
      <c r="C175" s="19">
        <v>46</v>
      </c>
      <c r="D175" s="20"/>
      <c r="E175" s="164" t="s">
        <v>9</v>
      </c>
      <c r="F175" s="165"/>
      <c r="G175" s="166">
        <v>10</v>
      </c>
      <c r="H175" s="166" t="s">
        <v>267</v>
      </c>
      <c r="I175" s="167" t="s">
        <v>272</v>
      </c>
      <c r="J175" s="168"/>
      <c r="K175" s="168"/>
      <c r="L175" s="168"/>
      <c r="M175" s="169"/>
      <c r="N175" s="1"/>
      <c r="O175" s="1"/>
    </row>
    <row r="176" spans="2:15" ht="15">
      <c r="B176" s="18" t="s">
        <v>63</v>
      </c>
      <c r="C176" s="19">
        <v>42</v>
      </c>
      <c r="D176" s="20"/>
      <c r="E176" s="164" t="s">
        <v>7</v>
      </c>
      <c r="F176" s="165"/>
      <c r="G176" s="166">
        <v>40</v>
      </c>
      <c r="H176" s="166" t="s">
        <v>268</v>
      </c>
      <c r="I176" s="167"/>
      <c r="J176" s="168"/>
      <c r="K176" s="168"/>
      <c r="L176" s="168"/>
      <c r="M176" s="169"/>
      <c r="N176" s="1"/>
      <c r="O176" s="1"/>
    </row>
    <row r="177" spans="2:15" ht="15">
      <c r="B177" s="18" t="s">
        <v>28</v>
      </c>
      <c r="C177" s="19">
        <v>39</v>
      </c>
      <c r="D177" s="20"/>
      <c r="E177" s="164" t="s">
        <v>9</v>
      </c>
      <c r="F177" s="165"/>
      <c r="G177" s="166">
        <v>29</v>
      </c>
      <c r="H177" s="166" t="s">
        <v>267</v>
      </c>
      <c r="I177" s="167" t="s">
        <v>267</v>
      </c>
      <c r="J177" s="168"/>
      <c r="K177" s="168"/>
      <c r="L177" s="168"/>
      <c r="M177" s="169"/>
      <c r="N177" s="1"/>
      <c r="O177" s="1"/>
    </row>
    <row r="178" spans="2:15" ht="15">
      <c r="B178" s="18" t="s">
        <v>113</v>
      </c>
      <c r="C178" s="19">
        <v>37</v>
      </c>
      <c r="D178" s="20"/>
      <c r="E178" s="164" t="s">
        <v>9</v>
      </c>
      <c r="F178" s="165"/>
      <c r="G178" s="166">
        <v>36</v>
      </c>
      <c r="H178" s="166" t="s">
        <v>267</v>
      </c>
      <c r="I178" s="167" t="s">
        <v>267</v>
      </c>
      <c r="J178" s="168"/>
      <c r="K178" s="168"/>
      <c r="L178" s="168"/>
      <c r="M178" s="169"/>
      <c r="N178" s="1"/>
      <c r="O178" s="1"/>
    </row>
    <row r="179" spans="2:15" ht="15">
      <c r="B179" s="18" t="s">
        <v>140</v>
      </c>
      <c r="C179" s="19">
        <v>35</v>
      </c>
      <c r="D179" s="20"/>
      <c r="E179" s="164" t="s">
        <v>7</v>
      </c>
      <c r="F179" s="165"/>
      <c r="G179" s="166">
        <v>41</v>
      </c>
      <c r="H179" s="166" t="s">
        <v>268</v>
      </c>
      <c r="I179" s="167"/>
      <c r="J179" s="168"/>
      <c r="K179" s="168"/>
      <c r="L179" s="168"/>
      <c r="M179" s="169"/>
      <c r="N179" s="1"/>
      <c r="O179" s="1"/>
    </row>
    <row r="180" spans="2:15" ht="15">
      <c r="B180" s="18" t="s">
        <v>18</v>
      </c>
      <c r="C180" s="19">
        <v>34</v>
      </c>
      <c r="D180" s="20"/>
      <c r="E180" s="164" t="s">
        <v>13</v>
      </c>
      <c r="F180" s="165"/>
      <c r="G180" s="166">
        <v>180</v>
      </c>
      <c r="H180" s="166" t="s">
        <v>268</v>
      </c>
      <c r="I180" s="171" t="s">
        <v>276</v>
      </c>
      <c r="J180" s="168"/>
      <c r="K180" s="168"/>
      <c r="L180" s="168"/>
      <c r="M180" s="169"/>
      <c r="N180" s="1"/>
      <c r="O180" s="1"/>
    </row>
    <row r="181" spans="2:15" ht="15">
      <c r="B181" s="18" t="s">
        <v>121</v>
      </c>
      <c r="C181" s="19">
        <v>33</v>
      </c>
      <c r="D181" s="20"/>
      <c r="E181" s="164" t="s">
        <v>11</v>
      </c>
      <c r="F181" s="165"/>
      <c r="G181" s="166">
        <v>48</v>
      </c>
      <c r="H181" s="166" t="s">
        <v>268</v>
      </c>
      <c r="I181" s="167"/>
      <c r="J181" s="168"/>
      <c r="K181" s="168"/>
      <c r="L181" s="168"/>
      <c r="M181" s="169"/>
      <c r="N181" s="1"/>
      <c r="O181" s="1"/>
    </row>
    <row r="182" spans="2:15" ht="15">
      <c r="B182" s="18" t="s">
        <v>232</v>
      </c>
      <c r="C182" s="19">
        <v>33</v>
      </c>
      <c r="D182" s="20"/>
      <c r="E182" s="164" t="s">
        <v>1</v>
      </c>
      <c r="F182" s="165"/>
      <c r="G182" s="166">
        <v>64</v>
      </c>
      <c r="H182" s="166" t="s">
        <v>267</v>
      </c>
      <c r="I182" s="167" t="s">
        <v>267</v>
      </c>
      <c r="J182" s="168"/>
      <c r="K182" s="168"/>
      <c r="L182" s="168"/>
      <c r="M182" s="169"/>
      <c r="N182" s="1"/>
      <c r="O182" s="1"/>
    </row>
    <row r="183" spans="2:15" ht="15">
      <c r="B183" s="18" t="s">
        <v>129</v>
      </c>
      <c r="C183" s="19">
        <v>32</v>
      </c>
      <c r="D183" s="20"/>
      <c r="E183" s="164" t="s">
        <v>1</v>
      </c>
      <c r="F183" s="165"/>
      <c r="G183" s="166">
        <v>85</v>
      </c>
      <c r="H183" s="166" t="s">
        <v>268</v>
      </c>
      <c r="I183" s="167"/>
      <c r="J183" s="168"/>
      <c r="K183" s="168"/>
      <c r="L183" s="168"/>
      <c r="M183" s="169"/>
      <c r="N183" s="1"/>
      <c r="O183" s="1"/>
    </row>
    <row r="184" spans="2:15" ht="15">
      <c r="B184" s="18" t="s">
        <v>24</v>
      </c>
      <c r="C184" s="19">
        <v>31</v>
      </c>
      <c r="D184" s="20"/>
      <c r="E184" s="164" t="s">
        <v>10</v>
      </c>
      <c r="F184" s="165"/>
      <c r="G184" s="166">
        <v>36</v>
      </c>
      <c r="H184" s="166" t="s">
        <v>267</v>
      </c>
      <c r="I184" s="167" t="s">
        <v>268</v>
      </c>
      <c r="J184" s="168"/>
      <c r="K184" s="168"/>
      <c r="L184" s="168"/>
      <c r="M184" s="169"/>
      <c r="N184" s="1"/>
      <c r="O184" s="1"/>
    </row>
    <row r="185" spans="2:15" ht="15">
      <c r="B185" s="18" t="s">
        <v>233</v>
      </c>
      <c r="C185" s="19">
        <v>31</v>
      </c>
      <c r="D185" s="20"/>
      <c r="E185" s="164" t="s">
        <v>1</v>
      </c>
      <c r="F185" s="165"/>
      <c r="G185" s="166">
        <v>57</v>
      </c>
      <c r="H185" s="166" t="s">
        <v>268</v>
      </c>
      <c r="I185" s="167"/>
      <c r="J185" s="168"/>
      <c r="K185" s="168"/>
      <c r="L185" s="168"/>
      <c r="M185" s="169"/>
      <c r="N185" s="1"/>
      <c r="O185" s="1"/>
    </row>
    <row r="186" spans="2:15" ht="15">
      <c r="B186" s="18" t="s">
        <v>38</v>
      </c>
      <c r="C186" s="19">
        <v>31</v>
      </c>
      <c r="D186" s="20"/>
      <c r="E186" s="164" t="s">
        <v>3</v>
      </c>
      <c r="F186" s="165"/>
      <c r="G186" s="166">
        <v>56</v>
      </c>
      <c r="H186" s="166" t="s">
        <v>267</v>
      </c>
      <c r="I186" s="172" t="s">
        <v>268</v>
      </c>
      <c r="J186" s="173"/>
      <c r="K186" s="173"/>
      <c r="L186" s="168"/>
      <c r="M186" s="169"/>
      <c r="N186" s="1"/>
      <c r="O186" s="1"/>
    </row>
    <row r="187" spans="2:15" ht="15">
      <c r="B187" s="18" t="s">
        <v>234</v>
      </c>
      <c r="C187" s="19">
        <v>26</v>
      </c>
      <c r="D187" s="20"/>
      <c r="E187" s="164" t="s">
        <v>7</v>
      </c>
      <c r="F187" s="165"/>
      <c r="G187" s="166">
        <v>48</v>
      </c>
      <c r="H187" s="166" t="s">
        <v>268</v>
      </c>
      <c r="I187" s="167"/>
      <c r="J187" s="168"/>
      <c r="K187" s="168"/>
      <c r="L187" s="168"/>
      <c r="M187" s="169"/>
      <c r="N187" s="1"/>
      <c r="O187" s="1"/>
    </row>
    <row r="188" spans="2:15" ht="15">
      <c r="B188" s="18" t="s">
        <v>142</v>
      </c>
      <c r="C188" s="19">
        <v>26</v>
      </c>
      <c r="D188" s="20"/>
      <c r="E188" s="164" t="s">
        <v>7</v>
      </c>
      <c r="F188" s="165"/>
      <c r="G188" s="166">
        <v>30</v>
      </c>
      <c r="H188" s="166" t="s">
        <v>268</v>
      </c>
      <c r="I188" s="167"/>
      <c r="J188" s="168"/>
      <c r="K188" s="168"/>
      <c r="L188" s="168"/>
      <c r="M188" s="169"/>
      <c r="N188" s="1"/>
      <c r="O188" s="1"/>
    </row>
    <row r="189" spans="2:15" ht="15">
      <c r="B189" s="18" t="s">
        <v>95</v>
      </c>
      <c r="C189" s="19">
        <v>26</v>
      </c>
      <c r="D189" s="20"/>
      <c r="E189" s="164" t="s">
        <v>1</v>
      </c>
      <c r="F189" s="165"/>
      <c r="G189" s="166">
        <v>52</v>
      </c>
      <c r="H189" s="166" t="s">
        <v>268</v>
      </c>
      <c r="I189" s="167"/>
      <c r="J189" s="168"/>
      <c r="K189" s="168"/>
      <c r="L189" s="168"/>
      <c r="M189" s="169"/>
      <c r="N189" s="1"/>
      <c r="O189" s="1"/>
    </row>
    <row r="190" spans="2:15" ht="15">
      <c r="B190" s="18" t="s">
        <v>58</v>
      </c>
      <c r="C190" s="19">
        <v>25</v>
      </c>
      <c r="D190" s="20"/>
      <c r="E190" s="164" t="s">
        <v>11</v>
      </c>
      <c r="F190" s="165"/>
      <c r="G190" s="166">
        <v>28</v>
      </c>
      <c r="H190" s="166" t="s">
        <v>268</v>
      </c>
      <c r="I190" s="167"/>
      <c r="J190" s="168"/>
      <c r="K190" s="168"/>
      <c r="L190" s="168"/>
      <c r="M190" s="169"/>
      <c r="N190" s="1"/>
      <c r="O190" s="1"/>
    </row>
    <row r="191" spans="2:15" ht="15">
      <c r="B191" s="18" t="s">
        <v>235</v>
      </c>
      <c r="C191" s="19">
        <v>25</v>
      </c>
      <c r="D191" s="20"/>
      <c r="E191" s="164" t="s">
        <v>1</v>
      </c>
      <c r="F191" s="165"/>
      <c r="G191" s="166">
        <v>58</v>
      </c>
      <c r="H191" s="166" t="s">
        <v>267</v>
      </c>
      <c r="I191" s="167" t="s">
        <v>267</v>
      </c>
      <c r="J191" s="168"/>
      <c r="K191" s="168"/>
      <c r="L191" s="168"/>
      <c r="M191" s="169"/>
      <c r="N191" s="1"/>
      <c r="O191" s="1"/>
    </row>
    <row r="192" spans="2:15" ht="15">
      <c r="B192" s="18" t="s">
        <v>116</v>
      </c>
      <c r="C192" s="19">
        <v>23</v>
      </c>
      <c r="D192" s="20"/>
      <c r="E192" s="164" t="s">
        <v>10</v>
      </c>
      <c r="F192" s="165"/>
      <c r="G192" s="166">
        <v>45</v>
      </c>
      <c r="H192" s="166" t="s">
        <v>268</v>
      </c>
      <c r="I192" s="167"/>
      <c r="J192" s="168"/>
      <c r="K192" s="168"/>
      <c r="L192" s="168"/>
      <c r="M192" s="169"/>
      <c r="N192" s="1"/>
      <c r="O192" s="1"/>
    </row>
    <row r="193" spans="2:15" ht="15">
      <c r="B193" s="18" t="s">
        <v>198</v>
      </c>
      <c r="C193" s="19">
        <v>22</v>
      </c>
      <c r="D193" s="20"/>
      <c r="E193" s="164" t="s">
        <v>7</v>
      </c>
      <c r="F193" s="165"/>
      <c r="G193" s="166">
        <v>28</v>
      </c>
      <c r="H193" s="166" t="s">
        <v>268</v>
      </c>
      <c r="I193" s="167"/>
      <c r="J193" s="168"/>
      <c r="K193" s="168"/>
      <c r="L193" s="168"/>
      <c r="M193" s="169"/>
      <c r="N193" s="1"/>
      <c r="O193" s="1"/>
    </row>
    <row r="194" spans="2:15" ht="15">
      <c r="B194" s="18" t="s">
        <v>199</v>
      </c>
      <c r="C194" s="19">
        <v>22</v>
      </c>
      <c r="D194" s="20"/>
      <c r="E194" s="164" t="s">
        <v>1</v>
      </c>
      <c r="F194" s="165"/>
      <c r="G194" s="166">
        <v>76</v>
      </c>
      <c r="H194" s="166" t="s">
        <v>267</v>
      </c>
      <c r="I194" s="167" t="s">
        <v>267</v>
      </c>
      <c r="J194" s="168"/>
      <c r="K194" s="168"/>
      <c r="L194" s="168"/>
      <c r="M194" s="169"/>
      <c r="N194" s="1"/>
      <c r="O194" s="1"/>
    </row>
    <row r="195" spans="2:15" ht="15">
      <c r="B195" s="18" t="s">
        <v>225</v>
      </c>
      <c r="C195" s="19">
        <v>22</v>
      </c>
      <c r="D195" s="20"/>
      <c r="E195" s="164" t="s">
        <v>1</v>
      </c>
      <c r="F195" s="165"/>
      <c r="G195" s="166">
        <v>62</v>
      </c>
      <c r="H195" s="166" t="s">
        <v>268</v>
      </c>
      <c r="I195" s="167"/>
      <c r="J195" s="168"/>
      <c r="K195" s="168"/>
      <c r="L195" s="168"/>
      <c r="M195" s="169"/>
      <c r="N195" s="1"/>
      <c r="O195" s="1"/>
    </row>
    <row r="196" spans="2:15" ht="15">
      <c r="B196" s="18" t="s">
        <v>133</v>
      </c>
      <c r="C196" s="19">
        <v>22</v>
      </c>
      <c r="D196" s="20"/>
      <c r="E196" s="164" t="s">
        <v>1</v>
      </c>
      <c r="F196" s="165"/>
      <c r="G196" s="166">
        <v>56</v>
      </c>
      <c r="H196" s="166" t="s">
        <v>268</v>
      </c>
      <c r="I196" s="167"/>
      <c r="J196" s="168"/>
      <c r="K196" s="168"/>
      <c r="L196" s="168"/>
      <c r="M196" s="169"/>
      <c r="N196" s="1"/>
      <c r="O196" s="1"/>
    </row>
    <row r="197" spans="2:15" ht="15">
      <c r="B197" s="18" t="s">
        <v>74</v>
      </c>
      <c r="C197" s="19">
        <v>21</v>
      </c>
      <c r="D197" s="20"/>
      <c r="E197" s="164" t="s">
        <v>5</v>
      </c>
      <c r="F197" s="165"/>
      <c r="G197" s="166">
        <v>108</v>
      </c>
      <c r="H197" s="166" t="s">
        <v>268</v>
      </c>
      <c r="I197" s="167"/>
      <c r="J197" s="168"/>
      <c r="K197" s="168"/>
      <c r="L197" s="168"/>
      <c r="M197" s="169"/>
      <c r="N197" s="1"/>
      <c r="O197" s="1"/>
    </row>
    <row r="198" spans="2:15" ht="15">
      <c r="B198" s="18" t="s">
        <v>29</v>
      </c>
      <c r="C198" s="19">
        <v>21</v>
      </c>
      <c r="D198" s="20"/>
      <c r="E198" s="164" t="s">
        <v>9</v>
      </c>
      <c r="F198" s="165"/>
      <c r="G198" s="166">
        <v>23</v>
      </c>
      <c r="H198" s="166" t="s">
        <v>267</v>
      </c>
      <c r="I198" s="167" t="s">
        <v>267</v>
      </c>
      <c r="J198" s="168"/>
      <c r="K198" s="168"/>
      <c r="L198" s="168"/>
      <c r="M198" s="169"/>
      <c r="N198" s="1"/>
      <c r="O198" s="1"/>
    </row>
    <row r="199" spans="2:15" ht="15">
      <c r="B199" s="18" t="s">
        <v>284</v>
      </c>
      <c r="C199" s="19">
        <v>20</v>
      </c>
      <c r="D199" s="20"/>
      <c r="E199" s="164" t="s">
        <v>7</v>
      </c>
      <c r="F199" s="165"/>
      <c r="G199" s="166">
        <v>42</v>
      </c>
      <c r="H199" s="166" t="s">
        <v>268</v>
      </c>
      <c r="I199" s="167"/>
      <c r="J199" s="168"/>
      <c r="K199" s="168"/>
      <c r="L199" s="168"/>
      <c r="M199" s="169"/>
      <c r="N199" s="1"/>
      <c r="O199" s="1"/>
    </row>
    <row r="200" spans="2:15" ht="15">
      <c r="B200" s="18" t="s">
        <v>68</v>
      </c>
      <c r="C200" s="19">
        <v>19</v>
      </c>
      <c r="D200" s="20"/>
      <c r="E200" s="164" t="s">
        <v>5</v>
      </c>
      <c r="F200" s="165"/>
      <c r="G200" s="166">
        <v>28</v>
      </c>
      <c r="H200" s="166" t="s">
        <v>267</v>
      </c>
      <c r="I200" s="167" t="s">
        <v>272</v>
      </c>
      <c r="J200" s="168"/>
      <c r="K200" s="168"/>
      <c r="L200" s="168"/>
      <c r="M200" s="169"/>
      <c r="N200" s="1"/>
      <c r="O200" s="1"/>
    </row>
    <row r="201" spans="2:15" ht="15">
      <c r="B201" s="18" t="s">
        <v>37</v>
      </c>
      <c r="C201" s="19">
        <v>19</v>
      </c>
      <c r="D201" s="20"/>
      <c r="E201" s="164" t="s">
        <v>3</v>
      </c>
      <c r="F201" s="165"/>
      <c r="G201" s="166">
        <v>36</v>
      </c>
      <c r="H201" s="166" t="s">
        <v>267</v>
      </c>
      <c r="I201" s="167" t="s">
        <v>268</v>
      </c>
      <c r="J201" s="168"/>
      <c r="K201" s="168"/>
      <c r="L201" s="168"/>
      <c r="M201" s="169"/>
      <c r="N201" s="1"/>
      <c r="O201" s="1"/>
    </row>
    <row r="202" spans="2:15" ht="15">
      <c r="B202" s="18" t="s">
        <v>182</v>
      </c>
      <c r="C202" s="19">
        <v>19</v>
      </c>
      <c r="D202" s="20"/>
      <c r="E202" s="164" t="s">
        <v>7</v>
      </c>
      <c r="F202" s="165"/>
      <c r="G202" s="166">
        <v>28</v>
      </c>
      <c r="H202" s="166" t="s">
        <v>268</v>
      </c>
      <c r="I202" s="167"/>
      <c r="J202" s="168"/>
      <c r="K202" s="168"/>
      <c r="L202" s="168"/>
      <c r="M202" s="169"/>
      <c r="N202" s="1"/>
      <c r="O202" s="1"/>
    </row>
    <row r="203" spans="2:15" ht="15">
      <c r="B203" s="18" t="s">
        <v>112</v>
      </c>
      <c r="C203" s="19">
        <v>19</v>
      </c>
      <c r="D203" s="20"/>
      <c r="E203" s="164" t="s">
        <v>9</v>
      </c>
      <c r="F203" s="165"/>
      <c r="G203" s="166">
        <v>30</v>
      </c>
      <c r="H203" s="166" t="s">
        <v>268</v>
      </c>
      <c r="I203" s="167"/>
      <c r="J203" s="168"/>
      <c r="K203" s="168"/>
      <c r="L203" s="168"/>
      <c r="M203" s="169"/>
      <c r="N203" s="1"/>
      <c r="O203" s="1"/>
    </row>
    <row r="204" spans="2:15" ht="15">
      <c r="B204" s="18" t="s">
        <v>181</v>
      </c>
      <c r="C204" s="19">
        <v>18</v>
      </c>
      <c r="D204" s="20"/>
      <c r="E204" s="164" t="s">
        <v>7</v>
      </c>
      <c r="F204" s="165"/>
      <c r="G204" s="166">
        <v>42</v>
      </c>
      <c r="H204" s="166" t="s">
        <v>268</v>
      </c>
      <c r="I204" s="167"/>
      <c r="J204" s="168"/>
      <c r="K204" s="168"/>
      <c r="L204" s="168"/>
      <c r="M204" s="169"/>
      <c r="N204" s="1"/>
      <c r="O204" s="1"/>
    </row>
    <row r="205" spans="2:15" ht="15">
      <c r="B205" s="18" t="s">
        <v>144</v>
      </c>
      <c r="C205" s="19">
        <v>18</v>
      </c>
      <c r="D205" s="20"/>
      <c r="E205" s="164" t="s">
        <v>1</v>
      </c>
      <c r="F205" s="165"/>
      <c r="G205" s="166">
        <v>70</v>
      </c>
      <c r="H205" s="166" t="s">
        <v>268</v>
      </c>
      <c r="I205" s="167"/>
      <c r="J205" s="168"/>
      <c r="K205" s="168"/>
      <c r="L205" s="168"/>
      <c r="M205" s="169"/>
      <c r="N205" s="1"/>
      <c r="O205" s="1"/>
    </row>
    <row r="206" spans="2:15" ht="15">
      <c r="B206" s="18" t="s">
        <v>146</v>
      </c>
      <c r="C206" s="19">
        <v>17</v>
      </c>
      <c r="D206" s="20"/>
      <c r="E206" s="164" t="s">
        <v>3</v>
      </c>
      <c r="F206" s="165"/>
      <c r="G206" s="166">
        <v>28</v>
      </c>
      <c r="H206" s="166" t="s">
        <v>268</v>
      </c>
      <c r="I206" s="167"/>
      <c r="J206" s="168"/>
      <c r="K206" s="168"/>
      <c r="L206" s="168"/>
      <c r="M206" s="169"/>
      <c r="N206" s="1"/>
      <c r="O206" s="1"/>
    </row>
    <row r="207" spans="2:15" ht="15">
      <c r="B207" s="18" t="s">
        <v>200</v>
      </c>
      <c r="C207" s="19">
        <v>17</v>
      </c>
      <c r="D207" s="20"/>
      <c r="E207" s="164" t="s">
        <v>9</v>
      </c>
      <c r="F207" s="165"/>
      <c r="G207" s="166">
        <v>28</v>
      </c>
      <c r="H207" s="166" t="s">
        <v>268</v>
      </c>
      <c r="I207" s="167"/>
      <c r="J207" s="168"/>
      <c r="K207" s="168"/>
      <c r="L207" s="168"/>
      <c r="M207" s="169"/>
      <c r="N207" s="1"/>
      <c r="O207" s="1"/>
    </row>
    <row r="208" spans="2:15" ht="15">
      <c r="B208" s="18" t="s">
        <v>97</v>
      </c>
      <c r="C208" s="19">
        <v>17</v>
      </c>
      <c r="D208" s="20"/>
      <c r="E208" s="164" t="s">
        <v>1</v>
      </c>
      <c r="F208" s="165"/>
      <c r="G208" s="166">
        <v>84</v>
      </c>
      <c r="H208" s="166" t="s">
        <v>268</v>
      </c>
      <c r="I208" s="167"/>
      <c r="J208" s="168"/>
      <c r="K208" s="168"/>
      <c r="L208" s="168"/>
      <c r="M208" s="169"/>
      <c r="N208" s="1"/>
      <c r="O208" s="1"/>
    </row>
    <row r="209" spans="2:15" ht="15">
      <c r="B209" s="18" t="s">
        <v>101</v>
      </c>
      <c r="C209" s="19">
        <v>17</v>
      </c>
      <c r="D209" s="20"/>
      <c r="E209" s="164" t="s">
        <v>1</v>
      </c>
      <c r="F209" s="165"/>
      <c r="G209" s="166">
        <v>62</v>
      </c>
      <c r="H209" s="166" t="s">
        <v>267</v>
      </c>
      <c r="I209" s="167" t="s">
        <v>272</v>
      </c>
      <c r="J209" s="168"/>
      <c r="K209" s="168"/>
      <c r="L209" s="168"/>
      <c r="M209" s="169"/>
      <c r="N209" s="1"/>
      <c r="O209" s="1"/>
    </row>
    <row r="210" spans="2:15" ht="15">
      <c r="B210" s="18" t="s">
        <v>59</v>
      </c>
      <c r="C210" s="19">
        <v>16</v>
      </c>
      <c r="D210" s="20"/>
      <c r="E210" s="164" t="s">
        <v>11</v>
      </c>
      <c r="F210" s="165"/>
      <c r="G210" s="166">
        <v>24</v>
      </c>
      <c r="H210" s="166" t="s">
        <v>268</v>
      </c>
      <c r="I210" s="167"/>
      <c r="J210" s="168"/>
      <c r="K210" s="168"/>
      <c r="L210" s="168"/>
      <c r="M210" s="169"/>
      <c r="N210" s="1"/>
      <c r="O210" s="1"/>
    </row>
    <row r="211" spans="2:15" ht="15">
      <c r="B211" s="18" t="s">
        <v>125</v>
      </c>
      <c r="C211" s="19">
        <v>16</v>
      </c>
      <c r="D211" s="20"/>
      <c r="E211" s="164" t="s">
        <v>12</v>
      </c>
      <c r="F211" s="165"/>
      <c r="G211" s="166">
        <v>50</v>
      </c>
      <c r="H211" s="166" t="s">
        <v>267</v>
      </c>
      <c r="I211" s="167" t="s">
        <v>267</v>
      </c>
      <c r="J211" s="168"/>
      <c r="K211" s="168"/>
      <c r="L211" s="168"/>
      <c r="M211" s="169"/>
      <c r="N211" s="1"/>
      <c r="O211" s="1"/>
    </row>
    <row r="212" spans="2:15" ht="15">
      <c r="B212" s="18" t="s">
        <v>153</v>
      </c>
      <c r="C212" s="19">
        <v>15</v>
      </c>
      <c r="D212" s="20"/>
      <c r="E212" s="164" t="s">
        <v>9</v>
      </c>
      <c r="F212" s="165"/>
      <c r="G212" s="166">
        <v>16</v>
      </c>
      <c r="H212" s="166" t="s">
        <v>268</v>
      </c>
      <c r="I212" s="167"/>
      <c r="J212" s="168"/>
      <c r="K212" s="168"/>
      <c r="L212" s="168"/>
      <c r="M212" s="169"/>
      <c r="N212" s="1"/>
      <c r="O212" s="1"/>
    </row>
    <row r="213" spans="2:15" ht="15">
      <c r="B213" s="18" t="s">
        <v>81</v>
      </c>
      <c r="C213" s="19">
        <v>15</v>
      </c>
      <c r="D213" s="20"/>
      <c r="E213" s="164" t="s">
        <v>12</v>
      </c>
      <c r="F213" s="165"/>
      <c r="G213" s="166">
        <v>30</v>
      </c>
      <c r="H213" s="166" t="s">
        <v>267</v>
      </c>
      <c r="I213" s="167" t="s">
        <v>267</v>
      </c>
      <c r="J213" s="168"/>
      <c r="K213" s="168"/>
      <c r="L213" s="168"/>
      <c r="M213" s="169"/>
      <c r="N213" s="1"/>
      <c r="O213" s="1"/>
    </row>
    <row r="214" spans="2:15" ht="15">
      <c r="B214" s="18" t="s">
        <v>43</v>
      </c>
      <c r="C214" s="19">
        <v>14</v>
      </c>
      <c r="D214" s="20"/>
      <c r="E214" s="164" t="s">
        <v>3</v>
      </c>
      <c r="F214" s="165"/>
      <c r="G214" s="166">
        <v>31</v>
      </c>
      <c r="H214" s="166" t="s">
        <v>267</v>
      </c>
      <c r="I214" s="167" t="s">
        <v>272</v>
      </c>
      <c r="J214" s="168"/>
      <c r="K214" s="168"/>
      <c r="L214" s="168"/>
      <c r="M214" s="169"/>
      <c r="N214" s="1"/>
      <c r="O214" s="1"/>
    </row>
    <row r="215" spans="2:15" ht="15">
      <c r="B215" s="18" t="s">
        <v>141</v>
      </c>
      <c r="C215" s="19">
        <v>14</v>
      </c>
      <c r="D215" s="20"/>
      <c r="E215" s="164" t="s">
        <v>1</v>
      </c>
      <c r="F215" s="165"/>
      <c r="G215" s="166">
        <v>64</v>
      </c>
      <c r="H215" s="166" t="s">
        <v>268</v>
      </c>
      <c r="I215" s="167"/>
      <c r="J215" s="168"/>
      <c r="K215" s="168"/>
      <c r="L215" s="168"/>
      <c r="M215" s="169"/>
      <c r="N215" s="1"/>
      <c r="O215" s="1"/>
    </row>
    <row r="216" spans="2:15" ht="15">
      <c r="B216" s="18" t="s">
        <v>66</v>
      </c>
      <c r="C216" s="19">
        <v>13</v>
      </c>
      <c r="D216" s="20"/>
      <c r="E216" s="164" t="s">
        <v>7</v>
      </c>
      <c r="F216" s="165"/>
      <c r="G216" s="166">
        <v>21</v>
      </c>
      <c r="H216" s="166" t="s">
        <v>268</v>
      </c>
      <c r="I216" s="167"/>
      <c r="J216" s="168"/>
      <c r="K216" s="168"/>
      <c r="L216" s="168"/>
      <c r="M216" s="169"/>
      <c r="N216" s="1"/>
      <c r="O216" s="1"/>
    </row>
    <row r="217" spans="2:15" ht="15">
      <c r="B217" s="18" t="s">
        <v>127</v>
      </c>
      <c r="C217" s="19">
        <v>13</v>
      </c>
      <c r="D217" s="20"/>
      <c r="E217" s="164" t="s">
        <v>7</v>
      </c>
      <c r="F217" s="165"/>
      <c r="G217" s="166">
        <v>28</v>
      </c>
      <c r="H217" s="166" t="s">
        <v>268</v>
      </c>
      <c r="I217" s="167"/>
      <c r="J217" s="168"/>
      <c r="K217" s="168"/>
      <c r="L217" s="168"/>
      <c r="M217" s="169"/>
      <c r="N217" s="1"/>
      <c r="O217" s="1"/>
    </row>
    <row r="218" spans="2:15" ht="15">
      <c r="B218" s="18" t="s">
        <v>130</v>
      </c>
      <c r="C218" s="19">
        <v>13</v>
      </c>
      <c r="D218" s="20"/>
      <c r="E218" s="164" t="s">
        <v>7</v>
      </c>
      <c r="F218" s="165"/>
      <c r="G218" s="166">
        <v>47</v>
      </c>
      <c r="H218" s="166" t="s">
        <v>267</v>
      </c>
      <c r="I218" s="167" t="s">
        <v>267</v>
      </c>
      <c r="J218" s="168"/>
      <c r="K218" s="168"/>
      <c r="L218" s="168"/>
      <c r="M218" s="169"/>
      <c r="N218" s="1"/>
      <c r="O218" s="1"/>
    </row>
    <row r="219" spans="2:15" ht="15">
      <c r="B219" s="18" t="s">
        <v>187</v>
      </c>
      <c r="C219" s="19">
        <v>13</v>
      </c>
      <c r="D219" s="20"/>
      <c r="E219" s="164" t="s">
        <v>14</v>
      </c>
      <c r="F219" s="165"/>
      <c r="G219" s="166">
        <v>42</v>
      </c>
      <c r="H219" s="166" t="s">
        <v>268</v>
      </c>
      <c r="I219" s="167"/>
      <c r="J219" s="168"/>
      <c r="K219" s="168"/>
      <c r="L219" s="168"/>
      <c r="M219" s="169"/>
      <c r="N219" s="1"/>
      <c r="O219" s="1"/>
    </row>
    <row r="220" spans="2:15" ht="15">
      <c r="B220" s="18" t="s">
        <v>87</v>
      </c>
      <c r="C220" s="19">
        <v>12</v>
      </c>
      <c r="D220" s="20"/>
      <c r="E220" s="164" t="s">
        <v>1</v>
      </c>
      <c r="F220" s="165"/>
      <c r="G220" s="166">
        <v>28</v>
      </c>
      <c r="H220" s="166" t="s">
        <v>267</v>
      </c>
      <c r="I220" s="167" t="s">
        <v>267</v>
      </c>
      <c r="J220" s="168"/>
      <c r="K220" s="168"/>
      <c r="L220" s="168"/>
      <c r="M220" s="169"/>
      <c r="N220" s="1"/>
      <c r="O220" s="1"/>
    </row>
    <row r="221" spans="2:15" ht="15">
      <c r="B221" s="18" t="s">
        <v>173</v>
      </c>
      <c r="C221" s="19">
        <v>12</v>
      </c>
      <c r="D221" s="20"/>
      <c r="E221" s="164" t="s">
        <v>1</v>
      </c>
      <c r="F221" s="165"/>
      <c r="G221" s="166">
        <v>32</v>
      </c>
      <c r="H221" s="166" t="s">
        <v>268</v>
      </c>
      <c r="I221" s="167"/>
      <c r="J221" s="168"/>
      <c r="K221" s="168"/>
      <c r="L221" s="168"/>
      <c r="M221" s="169"/>
      <c r="N221" s="1"/>
      <c r="O221" s="1"/>
    </row>
    <row r="222" spans="2:15" ht="15">
      <c r="B222" s="18" t="s">
        <v>55</v>
      </c>
      <c r="C222" s="19">
        <v>11</v>
      </c>
      <c r="D222" s="20"/>
      <c r="E222" s="164" t="s">
        <v>11</v>
      </c>
      <c r="F222" s="165"/>
      <c r="G222" s="166">
        <v>14</v>
      </c>
      <c r="H222" s="166" t="s">
        <v>267</v>
      </c>
      <c r="I222" s="167" t="s">
        <v>268</v>
      </c>
      <c r="J222" s="173" t="s">
        <v>275</v>
      </c>
      <c r="K222" s="173"/>
      <c r="L222" s="168"/>
      <c r="M222" s="169"/>
      <c r="N222" s="1"/>
      <c r="O222" s="1"/>
    </row>
    <row r="223" spans="2:16" ht="15">
      <c r="B223" s="18" t="s">
        <v>106</v>
      </c>
      <c r="C223" s="19">
        <v>11</v>
      </c>
      <c r="D223" s="20"/>
      <c r="E223" s="164" t="s">
        <v>1</v>
      </c>
      <c r="F223" s="165"/>
      <c r="G223" s="166">
        <v>17</v>
      </c>
      <c r="H223" s="166" t="s">
        <v>267</v>
      </c>
      <c r="I223" s="172" t="s">
        <v>267</v>
      </c>
      <c r="J223" s="173"/>
      <c r="K223" s="173"/>
      <c r="L223" s="168"/>
      <c r="M223" s="169"/>
      <c r="N223" s="1"/>
      <c r="O223" s="10"/>
      <c r="P223" s="17"/>
    </row>
    <row r="224" spans="2:16" ht="15">
      <c r="B224" s="18" t="s">
        <v>189</v>
      </c>
      <c r="C224" s="19">
        <v>10</v>
      </c>
      <c r="D224" s="20"/>
      <c r="E224" s="164" t="s">
        <v>117</v>
      </c>
      <c r="F224" s="165"/>
      <c r="G224" s="166">
        <v>61</v>
      </c>
      <c r="H224" s="166" t="s">
        <v>268</v>
      </c>
      <c r="I224" s="172"/>
      <c r="J224" s="173"/>
      <c r="K224" s="173"/>
      <c r="L224" s="168"/>
      <c r="M224" s="169"/>
      <c r="N224" s="1"/>
      <c r="O224" s="10"/>
      <c r="P224" s="10"/>
    </row>
    <row r="225" spans="2:16" ht="15">
      <c r="B225" s="18" t="s">
        <v>160</v>
      </c>
      <c r="C225" s="19">
        <v>10</v>
      </c>
      <c r="D225" s="20"/>
      <c r="E225" s="164" t="s">
        <v>5</v>
      </c>
      <c r="F225" s="165"/>
      <c r="G225" s="166">
        <v>42</v>
      </c>
      <c r="H225" s="166" t="s">
        <v>268</v>
      </c>
      <c r="I225" s="172"/>
      <c r="J225" s="173"/>
      <c r="K225" s="173"/>
      <c r="L225" s="168"/>
      <c r="M225" s="169"/>
      <c r="N225" s="1"/>
      <c r="O225" s="10"/>
      <c r="P225" s="10"/>
    </row>
    <row r="226" spans="2:16" ht="15">
      <c r="B226" s="18" t="s">
        <v>20</v>
      </c>
      <c r="C226" s="19">
        <v>10</v>
      </c>
      <c r="D226" s="20"/>
      <c r="E226" s="164" t="s">
        <v>10</v>
      </c>
      <c r="F226" s="165"/>
      <c r="G226" s="166">
        <v>61</v>
      </c>
      <c r="H226" s="166" t="s">
        <v>267</v>
      </c>
      <c r="I226" s="172" t="s">
        <v>267</v>
      </c>
      <c r="J226" s="173"/>
      <c r="K226" s="173"/>
      <c r="L226" s="168"/>
      <c r="M226" s="169"/>
      <c r="N226" s="1"/>
      <c r="O226" s="10"/>
      <c r="P226" s="10"/>
    </row>
    <row r="227" spans="2:16" ht="15">
      <c r="B227" s="18" t="s">
        <v>277</v>
      </c>
      <c r="C227" s="19">
        <v>10</v>
      </c>
      <c r="D227" s="20"/>
      <c r="E227" s="164" t="s">
        <v>1</v>
      </c>
      <c r="F227" s="165"/>
      <c r="G227" s="166">
        <v>61</v>
      </c>
      <c r="H227" s="166" t="s">
        <v>268</v>
      </c>
      <c r="I227" s="172"/>
      <c r="J227" s="173"/>
      <c r="K227" s="173"/>
      <c r="L227" s="168"/>
      <c r="M227" s="169"/>
      <c r="N227" s="1"/>
      <c r="O227" s="10"/>
      <c r="P227" s="10"/>
    </row>
    <row r="228" spans="2:16" ht="15">
      <c r="B228" s="18" t="s">
        <v>115</v>
      </c>
      <c r="C228" s="19">
        <v>9</v>
      </c>
      <c r="D228" s="20"/>
      <c r="E228" s="164" t="s">
        <v>3</v>
      </c>
      <c r="F228" s="165"/>
      <c r="G228" s="166">
        <v>45</v>
      </c>
      <c r="H228" s="166" t="s">
        <v>268</v>
      </c>
      <c r="I228" s="172"/>
      <c r="J228" s="173"/>
      <c r="K228" s="173"/>
      <c r="L228" s="168"/>
      <c r="M228" s="169"/>
      <c r="N228" s="1"/>
      <c r="O228" s="10"/>
      <c r="P228" s="10"/>
    </row>
    <row r="229" spans="2:16" ht="15">
      <c r="B229" s="18" t="s">
        <v>167</v>
      </c>
      <c r="C229" s="19">
        <v>9</v>
      </c>
      <c r="D229" s="20"/>
      <c r="E229" s="164" t="s">
        <v>3</v>
      </c>
      <c r="F229" s="165"/>
      <c r="G229" s="166">
        <v>50</v>
      </c>
      <c r="H229" s="166" t="s">
        <v>267</v>
      </c>
      <c r="I229" s="172" t="s">
        <v>267</v>
      </c>
      <c r="J229" s="173"/>
      <c r="K229" s="173"/>
      <c r="L229" s="168"/>
      <c r="M229" s="169"/>
      <c r="N229" s="1"/>
      <c r="O229" s="10"/>
      <c r="P229" s="10"/>
    </row>
    <row r="230" spans="2:16" ht="15">
      <c r="B230" s="18" t="s">
        <v>184</v>
      </c>
      <c r="C230" s="19">
        <v>9</v>
      </c>
      <c r="D230" s="20"/>
      <c r="E230" s="164" t="s">
        <v>3</v>
      </c>
      <c r="F230" s="165"/>
      <c r="G230" s="166">
        <v>30</v>
      </c>
      <c r="H230" s="166" t="s">
        <v>268</v>
      </c>
      <c r="I230" s="172"/>
      <c r="J230" s="173"/>
      <c r="K230" s="173"/>
      <c r="L230" s="168"/>
      <c r="M230" s="169"/>
      <c r="N230" s="1"/>
      <c r="O230" s="10"/>
      <c r="P230" s="10"/>
    </row>
    <row r="231" spans="2:16" ht="15">
      <c r="B231" s="18" t="s">
        <v>102</v>
      </c>
      <c r="C231" s="19">
        <v>9</v>
      </c>
      <c r="D231" s="20"/>
      <c r="E231" s="164" t="s">
        <v>1</v>
      </c>
      <c r="F231" s="165"/>
      <c r="G231" s="166">
        <v>54</v>
      </c>
      <c r="H231" s="166" t="s">
        <v>268</v>
      </c>
      <c r="I231" s="172"/>
      <c r="J231" s="173"/>
      <c r="K231" s="173"/>
      <c r="L231" s="168"/>
      <c r="M231" s="169"/>
      <c r="N231" s="1"/>
      <c r="O231" s="10"/>
      <c r="P231" s="10"/>
    </row>
    <row r="232" spans="2:16" ht="15">
      <c r="B232" s="18" t="s">
        <v>107</v>
      </c>
      <c r="C232" s="19">
        <v>9</v>
      </c>
      <c r="D232" s="20"/>
      <c r="E232" s="164" t="s">
        <v>1</v>
      </c>
      <c r="F232" s="165"/>
      <c r="G232" s="166">
        <v>30</v>
      </c>
      <c r="H232" s="166" t="s">
        <v>268</v>
      </c>
      <c r="I232" s="172"/>
      <c r="J232" s="173"/>
      <c r="K232" s="173"/>
      <c r="L232" s="168"/>
      <c r="M232" s="169"/>
      <c r="N232" s="1"/>
      <c r="O232" s="10"/>
      <c r="P232" s="10"/>
    </row>
    <row r="233" spans="2:16" ht="15">
      <c r="B233" s="18" t="s">
        <v>88</v>
      </c>
      <c r="C233" s="19">
        <v>8</v>
      </c>
      <c r="D233" s="20"/>
      <c r="E233" s="164" t="s">
        <v>1</v>
      </c>
      <c r="F233" s="165"/>
      <c r="G233" s="166">
        <v>65</v>
      </c>
      <c r="H233" s="166" t="s">
        <v>268</v>
      </c>
      <c r="I233" s="172"/>
      <c r="J233" s="173"/>
      <c r="K233" s="173"/>
      <c r="L233" s="168"/>
      <c r="M233" s="169"/>
      <c r="N233" s="1"/>
      <c r="O233" s="10"/>
      <c r="P233" s="10"/>
    </row>
    <row r="234" spans="2:16" ht="15">
      <c r="B234" s="18" t="s">
        <v>89</v>
      </c>
      <c r="C234" s="19">
        <v>8</v>
      </c>
      <c r="D234" s="20"/>
      <c r="E234" s="164" t="s">
        <v>1</v>
      </c>
      <c r="F234" s="165"/>
      <c r="G234" s="166">
        <v>61</v>
      </c>
      <c r="H234" s="166" t="s">
        <v>268</v>
      </c>
      <c r="I234" s="172"/>
      <c r="J234" s="173"/>
      <c r="K234" s="173"/>
      <c r="L234" s="168"/>
      <c r="M234" s="169"/>
      <c r="N234" s="1"/>
      <c r="O234" s="10"/>
      <c r="P234" s="10"/>
    </row>
    <row r="235" spans="2:16" ht="15">
      <c r="B235" s="18" t="s">
        <v>72</v>
      </c>
      <c r="C235" s="19">
        <v>7</v>
      </c>
      <c r="D235" s="20"/>
      <c r="E235" s="164" t="s">
        <v>5</v>
      </c>
      <c r="F235" s="165"/>
      <c r="G235" s="166">
        <v>31</v>
      </c>
      <c r="H235" s="166" t="s">
        <v>267</v>
      </c>
      <c r="I235" s="172" t="s">
        <v>267</v>
      </c>
      <c r="J235" s="173"/>
      <c r="K235" s="173"/>
      <c r="L235" s="168"/>
      <c r="M235" s="169"/>
      <c r="N235" s="1"/>
      <c r="O235" s="10"/>
      <c r="P235" s="17"/>
    </row>
    <row r="236" spans="2:16" ht="15">
      <c r="B236" s="18" t="s">
        <v>40</v>
      </c>
      <c r="C236" s="19">
        <v>7</v>
      </c>
      <c r="D236" s="20"/>
      <c r="E236" s="164" t="s">
        <v>3</v>
      </c>
      <c r="F236" s="165"/>
      <c r="G236" s="166">
        <v>30</v>
      </c>
      <c r="H236" s="166" t="s">
        <v>268</v>
      </c>
      <c r="I236" s="172"/>
      <c r="J236" s="173"/>
      <c r="K236" s="173"/>
      <c r="L236" s="168"/>
      <c r="M236" s="169"/>
      <c r="N236" s="1"/>
      <c r="O236" s="10"/>
      <c r="P236" s="17"/>
    </row>
    <row r="237" spans="2:16" ht="15">
      <c r="B237" s="18" t="s">
        <v>283</v>
      </c>
      <c r="C237" s="19">
        <v>7</v>
      </c>
      <c r="D237" s="20"/>
      <c r="E237" s="164" t="s">
        <v>10</v>
      </c>
      <c r="F237" s="165"/>
      <c r="G237" s="166">
        <v>32</v>
      </c>
      <c r="H237" s="166" t="s">
        <v>268</v>
      </c>
      <c r="I237" s="172"/>
      <c r="J237" s="173"/>
      <c r="K237" s="173"/>
      <c r="L237" s="168"/>
      <c r="M237" s="169"/>
      <c r="N237" s="1"/>
      <c r="O237" s="10"/>
      <c r="P237" s="17"/>
    </row>
    <row r="238" spans="2:16" ht="15">
      <c r="B238" s="18" t="s">
        <v>27</v>
      </c>
      <c r="C238" s="19">
        <v>7</v>
      </c>
      <c r="D238" s="20"/>
      <c r="E238" s="164" t="s">
        <v>9</v>
      </c>
      <c r="F238" s="165"/>
      <c r="G238" s="166">
        <v>32</v>
      </c>
      <c r="H238" s="166" t="s">
        <v>268</v>
      </c>
      <c r="I238" s="172"/>
      <c r="J238" s="173"/>
      <c r="K238" s="173"/>
      <c r="L238" s="168"/>
      <c r="M238" s="169"/>
      <c r="N238" s="1"/>
      <c r="O238" s="10"/>
      <c r="P238" s="17"/>
    </row>
    <row r="239" spans="2:16" ht="15">
      <c r="B239" s="18" t="s">
        <v>226</v>
      </c>
      <c r="C239" s="19">
        <v>7</v>
      </c>
      <c r="D239" s="20"/>
      <c r="E239" s="164" t="s">
        <v>9</v>
      </c>
      <c r="F239" s="165"/>
      <c r="G239" s="166">
        <v>28</v>
      </c>
      <c r="H239" s="166" t="s">
        <v>268</v>
      </c>
      <c r="I239" s="172"/>
      <c r="J239" s="173"/>
      <c r="K239" s="173"/>
      <c r="L239" s="168"/>
      <c r="M239" s="169"/>
      <c r="N239" s="1"/>
      <c r="O239" s="10"/>
      <c r="P239" s="17"/>
    </row>
    <row r="240" spans="2:15" ht="15">
      <c r="B240" s="18" t="s">
        <v>79</v>
      </c>
      <c r="C240" s="19">
        <v>7</v>
      </c>
      <c r="D240" s="20"/>
      <c r="E240" s="164" t="s">
        <v>12</v>
      </c>
      <c r="F240" s="165"/>
      <c r="G240" s="166">
        <v>40</v>
      </c>
      <c r="H240" s="166" t="s">
        <v>268</v>
      </c>
      <c r="I240" s="172"/>
      <c r="J240" s="173"/>
      <c r="K240" s="173"/>
      <c r="L240" s="168"/>
      <c r="M240" s="169"/>
      <c r="N240" s="1"/>
      <c r="O240" s="1"/>
    </row>
    <row r="241" spans="2:15" ht="15">
      <c r="B241" s="18" t="s">
        <v>201</v>
      </c>
      <c r="C241" s="19">
        <v>7</v>
      </c>
      <c r="D241" s="20"/>
      <c r="E241" s="164" t="s">
        <v>1</v>
      </c>
      <c r="F241" s="165"/>
      <c r="G241" s="166">
        <v>67</v>
      </c>
      <c r="H241" s="166" t="s">
        <v>268</v>
      </c>
      <c r="I241" s="172"/>
      <c r="J241" s="173"/>
      <c r="K241" s="173"/>
      <c r="L241" s="168"/>
      <c r="M241" s="169"/>
      <c r="N241" s="1"/>
      <c r="O241" s="1"/>
    </row>
    <row r="242" spans="2:15" ht="15">
      <c r="B242" s="18" t="s">
        <v>44</v>
      </c>
      <c r="C242" s="19">
        <v>6</v>
      </c>
      <c r="D242" s="20"/>
      <c r="E242" s="164" t="s">
        <v>3</v>
      </c>
      <c r="F242" s="165"/>
      <c r="G242" s="166">
        <v>28</v>
      </c>
      <c r="H242" s="166" t="s">
        <v>267</v>
      </c>
      <c r="I242" s="172" t="s">
        <v>267</v>
      </c>
      <c r="J242" s="173"/>
      <c r="K242" s="173"/>
      <c r="L242" s="168"/>
      <c r="M242" s="169"/>
      <c r="N242" s="1"/>
      <c r="O242" s="1"/>
    </row>
    <row r="243" spans="2:15" ht="15">
      <c r="B243" s="18" t="s">
        <v>45</v>
      </c>
      <c r="C243" s="19">
        <v>6</v>
      </c>
      <c r="D243" s="20"/>
      <c r="E243" s="164" t="s">
        <v>3</v>
      </c>
      <c r="F243" s="165"/>
      <c r="G243" s="166">
        <v>28</v>
      </c>
      <c r="H243" s="166" t="s">
        <v>267</v>
      </c>
      <c r="I243" s="172" t="s">
        <v>267</v>
      </c>
      <c r="J243" s="173"/>
      <c r="K243" s="173"/>
      <c r="L243" s="168"/>
      <c r="M243" s="169"/>
      <c r="N243" s="1"/>
      <c r="O243" s="1"/>
    </row>
    <row r="244" spans="2:15" ht="15">
      <c r="B244" s="18" t="s">
        <v>163</v>
      </c>
      <c r="C244" s="19">
        <v>6</v>
      </c>
      <c r="D244" s="20"/>
      <c r="E244" s="164" t="s">
        <v>3</v>
      </c>
      <c r="F244" s="165"/>
      <c r="G244" s="166">
        <v>28</v>
      </c>
      <c r="H244" s="166" t="s">
        <v>268</v>
      </c>
      <c r="I244" s="172"/>
      <c r="J244" s="173"/>
      <c r="K244" s="173"/>
      <c r="L244" s="168"/>
      <c r="M244" s="169"/>
      <c r="N244" s="1"/>
      <c r="O244" s="1"/>
    </row>
    <row r="245" spans="2:15" ht="15">
      <c r="B245" s="18" t="s">
        <v>26</v>
      </c>
      <c r="C245" s="19">
        <v>6</v>
      </c>
      <c r="D245" s="20"/>
      <c r="E245" s="164" t="s">
        <v>10</v>
      </c>
      <c r="F245" s="165"/>
      <c r="G245" s="166">
        <v>28</v>
      </c>
      <c r="H245" s="166" t="s">
        <v>268</v>
      </c>
      <c r="I245" s="172"/>
      <c r="J245" s="173"/>
      <c r="K245" s="173"/>
      <c r="L245" s="168"/>
      <c r="M245" s="169"/>
      <c r="N245" s="1"/>
      <c r="O245" s="1"/>
    </row>
    <row r="246" spans="2:15" ht="15">
      <c r="B246" s="18" t="s">
        <v>31</v>
      </c>
      <c r="C246" s="19">
        <v>6</v>
      </c>
      <c r="D246" s="20"/>
      <c r="E246" s="164" t="s">
        <v>9</v>
      </c>
      <c r="F246" s="165"/>
      <c r="G246" s="166">
        <v>28</v>
      </c>
      <c r="H246" s="166" t="s">
        <v>267</v>
      </c>
      <c r="I246" s="172" t="s">
        <v>268</v>
      </c>
      <c r="J246" s="173"/>
      <c r="K246" s="173"/>
      <c r="L246" s="168"/>
      <c r="M246" s="169"/>
      <c r="N246" s="1"/>
      <c r="O246" s="1"/>
    </row>
    <row r="247" spans="2:15" ht="15">
      <c r="B247" s="18" t="s">
        <v>137</v>
      </c>
      <c r="C247" s="19">
        <v>6</v>
      </c>
      <c r="D247" s="20"/>
      <c r="E247" s="164" t="s">
        <v>9</v>
      </c>
      <c r="F247" s="165"/>
      <c r="G247" s="166">
        <v>30</v>
      </c>
      <c r="H247" s="166" t="s">
        <v>267</v>
      </c>
      <c r="I247" s="172" t="s">
        <v>272</v>
      </c>
      <c r="J247" s="173"/>
      <c r="K247" s="173"/>
      <c r="L247" s="168"/>
      <c r="M247" s="169"/>
      <c r="N247" s="1"/>
      <c r="O247" s="1"/>
    </row>
    <row r="248" spans="2:15" ht="15">
      <c r="B248" s="18" t="s">
        <v>96</v>
      </c>
      <c r="C248" s="19">
        <v>6</v>
      </c>
      <c r="D248" s="20"/>
      <c r="E248" s="164" t="s">
        <v>1</v>
      </c>
      <c r="F248" s="165"/>
      <c r="G248" s="166">
        <v>20</v>
      </c>
      <c r="H248" s="166" t="s">
        <v>268</v>
      </c>
      <c r="I248" s="172"/>
      <c r="J248" s="173"/>
      <c r="K248" s="173"/>
      <c r="L248" s="168"/>
      <c r="M248" s="169"/>
      <c r="N248" s="1"/>
      <c r="O248" s="1"/>
    </row>
    <row r="249" spans="2:15" ht="15">
      <c r="B249" s="18" t="s">
        <v>99</v>
      </c>
      <c r="C249" s="19">
        <v>6</v>
      </c>
      <c r="D249" s="20"/>
      <c r="E249" s="164" t="s">
        <v>1</v>
      </c>
      <c r="F249" s="165"/>
      <c r="G249" s="166">
        <v>58</v>
      </c>
      <c r="H249" s="166" t="s">
        <v>268</v>
      </c>
      <c r="I249" s="172"/>
      <c r="J249" s="173"/>
      <c r="K249" s="173"/>
      <c r="L249" s="168"/>
      <c r="M249" s="169"/>
      <c r="N249" s="1"/>
      <c r="O249" s="1"/>
    </row>
    <row r="250" spans="2:15" ht="15">
      <c r="B250" s="18" t="s">
        <v>162</v>
      </c>
      <c r="C250" s="19">
        <v>6</v>
      </c>
      <c r="D250" s="20"/>
      <c r="E250" s="164" t="s">
        <v>1</v>
      </c>
      <c r="F250" s="165"/>
      <c r="G250" s="166">
        <v>78</v>
      </c>
      <c r="H250" s="166" t="s">
        <v>268</v>
      </c>
      <c r="I250" s="172"/>
      <c r="J250" s="173"/>
      <c r="K250" s="173"/>
      <c r="L250" s="168"/>
      <c r="M250" s="169"/>
      <c r="N250" s="1"/>
      <c r="O250" s="1"/>
    </row>
    <row r="251" spans="2:15" ht="15">
      <c r="B251" s="18" t="s">
        <v>69</v>
      </c>
      <c r="C251" s="19">
        <v>5</v>
      </c>
      <c r="D251" s="20"/>
      <c r="E251" s="164" t="s">
        <v>5</v>
      </c>
      <c r="F251" s="165"/>
      <c r="G251" s="166">
        <v>30</v>
      </c>
      <c r="H251" s="166" t="s">
        <v>267</v>
      </c>
      <c r="I251" s="172" t="s">
        <v>267</v>
      </c>
      <c r="J251" s="173"/>
      <c r="K251" s="173"/>
      <c r="L251" s="168"/>
      <c r="M251" s="169"/>
      <c r="N251" s="1"/>
      <c r="O251" s="1"/>
    </row>
    <row r="252" spans="2:15" ht="15">
      <c r="B252" s="18" t="s">
        <v>41</v>
      </c>
      <c r="C252" s="19">
        <v>5</v>
      </c>
      <c r="D252" s="20"/>
      <c r="E252" s="164" t="s">
        <v>3</v>
      </c>
      <c r="F252" s="165"/>
      <c r="G252" s="166">
        <v>34</v>
      </c>
      <c r="H252" s="166" t="s">
        <v>267</v>
      </c>
      <c r="I252" s="172" t="s">
        <v>267</v>
      </c>
      <c r="J252" s="173"/>
      <c r="K252" s="173"/>
      <c r="L252" s="168"/>
      <c r="M252" s="169"/>
      <c r="N252" s="1"/>
      <c r="O252" s="1"/>
    </row>
    <row r="253" spans="2:15" ht="15">
      <c r="B253" s="18" t="s">
        <v>42</v>
      </c>
      <c r="C253" s="19">
        <v>5</v>
      </c>
      <c r="D253" s="20"/>
      <c r="E253" s="164" t="s">
        <v>3</v>
      </c>
      <c r="F253" s="165"/>
      <c r="G253" s="166">
        <v>18</v>
      </c>
      <c r="H253" s="166" t="s">
        <v>268</v>
      </c>
      <c r="I253" s="172"/>
      <c r="J253" s="173"/>
      <c r="K253" s="173"/>
      <c r="L253" s="168"/>
      <c r="M253" s="169"/>
      <c r="N253" s="1"/>
      <c r="O253" s="1"/>
    </row>
    <row r="254" spans="2:15" ht="15">
      <c r="B254" s="18" t="s">
        <v>46</v>
      </c>
      <c r="C254" s="19">
        <v>5</v>
      </c>
      <c r="D254" s="20"/>
      <c r="E254" s="164" t="s">
        <v>3</v>
      </c>
      <c r="F254" s="165"/>
      <c r="G254" s="166">
        <v>28</v>
      </c>
      <c r="H254" s="166" t="s">
        <v>268</v>
      </c>
      <c r="I254" s="172"/>
      <c r="J254" s="173"/>
      <c r="K254" s="173"/>
      <c r="L254" s="168"/>
      <c r="M254" s="169"/>
      <c r="N254" s="1"/>
      <c r="O254" s="1"/>
    </row>
    <row r="255" spans="2:15" ht="15">
      <c r="B255" s="18" t="s">
        <v>51</v>
      </c>
      <c r="C255" s="19">
        <v>5</v>
      </c>
      <c r="D255" s="20"/>
      <c r="E255" s="164" t="s">
        <v>3</v>
      </c>
      <c r="F255" s="165"/>
      <c r="G255" s="166">
        <v>70</v>
      </c>
      <c r="H255" s="166" t="s">
        <v>268</v>
      </c>
      <c r="I255" s="172"/>
      <c r="J255" s="173"/>
      <c r="K255" s="173"/>
      <c r="L255" s="168"/>
      <c r="M255" s="169"/>
      <c r="N255" s="1"/>
      <c r="O255" s="1"/>
    </row>
    <row r="256" spans="2:15" ht="15">
      <c r="B256" s="18" t="s">
        <v>282</v>
      </c>
      <c r="C256" s="19">
        <v>5</v>
      </c>
      <c r="D256" s="20"/>
      <c r="E256" s="164" t="s">
        <v>9</v>
      </c>
      <c r="F256" s="165"/>
      <c r="G256" s="166">
        <v>35</v>
      </c>
      <c r="H256" s="166" t="s">
        <v>267</v>
      </c>
      <c r="I256" s="172" t="s">
        <v>268</v>
      </c>
      <c r="J256" s="173"/>
      <c r="K256" s="173"/>
      <c r="L256" s="168"/>
      <c r="M256" s="169"/>
      <c r="N256" s="1"/>
      <c r="O256" s="1"/>
    </row>
    <row r="257" spans="2:15" ht="15">
      <c r="B257" s="18" t="s">
        <v>134</v>
      </c>
      <c r="C257" s="19">
        <v>5</v>
      </c>
      <c r="D257" s="20"/>
      <c r="E257" s="164" t="s">
        <v>1</v>
      </c>
      <c r="F257" s="165"/>
      <c r="G257" s="166">
        <v>28</v>
      </c>
      <c r="H257" s="166" t="s">
        <v>268</v>
      </c>
      <c r="I257" s="172"/>
      <c r="J257" s="173"/>
      <c r="K257" s="173"/>
      <c r="L257" s="168"/>
      <c r="M257" s="169"/>
      <c r="N257" s="1"/>
      <c r="O257" s="1"/>
    </row>
    <row r="258" spans="2:15" ht="15">
      <c r="B258" s="18" t="s">
        <v>17</v>
      </c>
      <c r="C258" s="19">
        <v>5</v>
      </c>
      <c r="D258" s="20"/>
      <c r="E258" s="164" t="s">
        <v>13</v>
      </c>
      <c r="F258" s="165"/>
      <c r="G258" s="166">
        <v>28</v>
      </c>
      <c r="H258" s="166" t="s">
        <v>268</v>
      </c>
      <c r="I258" s="172"/>
      <c r="J258" s="173"/>
      <c r="K258" s="173"/>
      <c r="L258" s="168"/>
      <c r="M258" s="169"/>
      <c r="N258" s="1"/>
      <c r="O258" s="1"/>
    </row>
    <row r="259" spans="2:15" ht="15">
      <c r="B259" s="18" t="s">
        <v>71</v>
      </c>
      <c r="C259" s="19">
        <v>4</v>
      </c>
      <c r="D259" s="20"/>
      <c r="E259" s="164" t="s">
        <v>5</v>
      </c>
      <c r="F259" s="165"/>
      <c r="G259" s="166">
        <v>36</v>
      </c>
      <c r="H259" s="166" t="s">
        <v>267</v>
      </c>
      <c r="I259" s="172" t="s">
        <v>268</v>
      </c>
      <c r="J259" s="173"/>
      <c r="K259" s="173"/>
      <c r="L259" s="168"/>
      <c r="M259" s="169"/>
      <c r="N259" s="1"/>
      <c r="O259" s="1"/>
    </row>
    <row r="260" spans="2:15" ht="15">
      <c r="B260" s="18" t="s">
        <v>49</v>
      </c>
      <c r="C260" s="19">
        <v>4</v>
      </c>
      <c r="D260" s="20"/>
      <c r="E260" s="164" t="s">
        <v>3</v>
      </c>
      <c r="F260" s="165"/>
      <c r="G260" s="166">
        <v>28</v>
      </c>
      <c r="H260" s="166" t="s">
        <v>267</v>
      </c>
      <c r="I260" s="172" t="s">
        <v>267</v>
      </c>
      <c r="J260" s="173"/>
      <c r="K260" s="173"/>
      <c r="L260" s="168"/>
      <c r="M260" s="169"/>
      <c r="N260" s="1"/>
      <c r="O260" s="1"/>
    </row>
    <row r="261" spans="2:15" ht="15">
      <c r="B261" s="18" t="s">
        <v>50</v>
      </c>
      <c r="C261" s="19">
        <v>4</v>
      </c>
      <c r="D261" s="20"/>
      <c r="E261" s="164" t="s">
        <v>3</v>
      </c>
      <c r="F261" s="165"/>
      <c r="G261" s="166">
        <v>27</v>
      </c>
      <c r="H261" s="166" t="s">
        <v>268</v>
      </c>
      <c r="I261" s="172"/>
      <c r="J261" s="173"/>
      <c r="K261" s="173"/>
      <c r="L261" s="168"/>
      <c r="M261" s="169"/>
      <c r="N261" s="1"/>
      <c r="O261" s="1"/>
    </row>
    <row r="262" spans="2:15" ht="15">
      <c r="B262" s="18" t="s">
        <v>52</v>
      </c>
      <c r="C262" s="19">
        <v>4</v>
      </c>
      <c r="D262" s="20"/>
      <c r="E262" s="164" t="s">
        <v>3</v>
      </c>
      <c r="F262" s="165"/>
      <c r="G262" s="166">
        <v>39</v>
      </c>
      <c r="H262" s="166" t="s">
        <v>268</v>
      </c>
      <c r="I262" s="172"/>
      <c r="J262" s="173"/>
      <c r="K262" s="173"/>
      <c r="L262" s="168"/>
      <c r="M262" s="169"/>
      <c r="N262" s="1"/>
      <c r="O262" s="1"/>
    </row>
    <row r="263" spans="2:15" ht="15">
      <c r="B263" s="18" t="s">
        <v>119</v>
      </c>
      <c r="C263" s="19">
        <v>4</v>
      </c>
      <c r="D263" s="20"/>
      <c r="E263" s="164" t="s">
        <v>3</v>
      </c>
      <c r="F263" s="165"/>
      <c r="G263" s="166">
        <v>42</v>
      </c>
      <c r="H263" s="166" t="s">
        <v>267</v>
      </c>
      <c r="I263" s="172" t="s">
        <v>267</v>
      </c>
      <c r="J263" s="173"/>
      <c r="K263" s="173"/>
      <c r="L263" s="168"/>
      <c r="M263" s="169"/>
      <c r="N263" s="1"/>
      <c r="O263" s="1"/>
    </row>
    <row r="264" spans="2:15" ht="15">
      <c r="B264" s="18" t="s">
        <v>165</v>
      </c>
      <c r="C264" s="19">
        <v>4</v>
      </c>
      <c r="D264" s="20"/>
      <c r="E264" s="164" t="s">
        <v>3</v>
      </c>
      <c r="F264" s="165"/>
      <c r="G264" s="166">
        <v>28</v>
      </c>
      <c r="H264" s="166" t="s">
        <v>267</v>
      </c>
      <c r="I264" s="172" t="s">
        <v>267</v>
      </c>
      <c r="J264" s="173"/>
      <c r="K264" s="173"/>
      <c r="L264" s="168"/>
      <c r="M264" s="169"/>
      <c r="N264" s="1"/>
      <c r="O264" s="1"/>
    </row>
    <row r="265" spans="2:15" ht="15">
      <c r="B265" s="18" t="s">
        <v>60</v>
      </c>
      <c r="C265" s="19">
        <v>4</v>
      </c>
      <c r="D265" s="20"/>
      <c r="E265" s="164" t="s">
        <v>7</v>
      </c>
      <c r="F265" s="165"/>
      <c r="G265" s="166">
        <v>52</v>
      </c>
      <c r="H265" s="166" t="s">
        <v>268</v>
      </c>
      <c r="I265" s="172"/>
      <c r="J265" s="173"/>
      <c r="K265" s="173"/>
      <c r="L265" s="168"/>
      <c r="M265" s="169"/>
      <c r="N265" s="1"/>
      <c r="O265" s="1"/>
    </row>
    <row r="266" spans="2:15" ht="15">
      <c r="B266" s="18" t="s">
        <v>155</v>
      </c>
      <c r="C266" s="19">
        <v>4</v>
      </c>
      <c r="D266" s="20"/>
      <c r="E266" s="164" t="s">
        <v>7</v>
      </c>
      <c r="F266" s="165"/>
      <c r="G266" s="166">
        <v>31</v>
      </c>
      <c r="H266" s="166" t="s">
        <v>267</v>
      </c>
      <c r="I266" s="172" t="s">
        <v>267</v>
      </c>
      <c r="J266" s="173"/>
      <c r="K266" s="173"/>
      <c r="L266" s="168"/>
      <c r="M266" s="169"/>
      <c r="N266" s="1"/>
      <c r="O266" s="1"/>
    </row>
    <row r="267" spans="2:15" ht="15">
      <c r="B267" s="18" t="s">
        <v>166</v>
      </c>
      <c r="C267" s="19">
        <v>4</v>
      </c>
      <c r="D267" s="20"/>
      <c r="E267" s="164" t="s">
        <v>9</v>
      </c>
      <c r="F267" s="165"/>
      <c r="G267" s="166">
        <v>28</v>
      </c>
      <c r="H267" s="166" t="s">
        <v>268</v>
      </c>
      <c r="I267" s="172"/>
      <c r="J267" s="173"/>
      <c r="K267" s="173"/>
      <c r="L267" s="168"/>
      <c r="M267" s="169"/>
      <c r="N267" s="1"/>
      <c r="O267" s="1"/>
    </row>
    <row r="268" spans="2:15" ht="15">
      <c r="B268" s="18" t="s">
        <v>202</v>
      </c>
      <c r="C268" s="19">
        <v>4</v>
      </c>
      <c r="D268" s="20"/>
      <c r="E268" s="164" t="s">
        <v>1</v>
      </c>
      <c r="F268" s="165"/>
      <c r="G268" s="166">
        <v>60</v>
      </c>
      <c r="H268" s="166" t="s">
        <v>268</v>
      </c>
      <c r="I268" s="172"/>
      <c r="J268" s="173"/>
      <c r="K268" s="173"/>
      <c r="L268" s="168"/>
      <c r="M268" s="169"/>
      <c r="N268" s="1"/>
      <c r="O268" s="1"/>
    </row>
    <row r="269" spans="2:15" ht="15">
      <c r="B269" s="18" t="s">
        <v>136</v>
      </c>
      <c r="C269" s="19">
        <v>4</v>
      </c>
      <c r="D269" s="20"/>
      <c r="E269" s="164" t="s">
        <v>1</v>
      </c>
      <c r="F269" s="165"/>
      <c r="G269" s="166">
        <v>28</v>
      </c>
      <c r="H269" s="166" t="s">
        <v>268</v>
      </c>
      <c r="I269" s="172"/>
      <c r="J269" s="173"/>
      <c r="K269" s="173"/>
      <c r="L269" s="168"/>
      <c r="M269" s="169"/>
      <c r="N269" s="1"/>
      <c r="O269" s="1"/>
    </row>
    <row r="270" spans="2:15" ht="15">
      <c r="B270" s="18" t="s">
        <v>227</v>
      </c>
      <c r="C270" s="19">
        <v>4</v>
      </c>
      <c r="D270" s="20"/>
      <c r="E270" s="164" t="s">
        <v>1</v>
      </c>
      <c r="F270" s="165"/>
      <c r="G270" s="166">
        <v>58</v>
      </c>
      <c r="H270" s="166" t="s">
        <v>268</v>
      </c>
      <c r="I270" s="172"/>
      <c r="J270" s="173"/>
      <c r="K270" s="173"/>
      <c r="L270" s="168"/>
      <c r="M270" s="169"/>
      <c r="N270" s="1"/>
      <c r="O270" s="1"/>
    </row>
    <row r="271" spans="2:15" ht="15">
      <c r="B271" s="18" t="s">
        <v>177</v>
      </c>
      <c r="C271" s="19">
        <v>4</v>
      </c>
      <c r="D271" s="20"/>
      <c r="E271" s="164" t="s">
        <v>3</v>
      </c>
      <c r="F271" s="165"/>
      <c r="G271" s="166">
        <v>28</v>
      </c>
      <c r="H271" s="166" t="s">
        <v>268</v>
      </c>
      <c r="I271" s="172"/>
      <c r="J271" s="173"/>
      <c r="K271" s="173"/>
      <c r="L271" s="168"/>
      <c r="M271" s="169"/>
      <c r="N271" s="1"/>
      <c r="O271" s="1"/>
    </row>
    <row r="272" spans="2:15" ht="15">
      <c r="B272" s="18" t="s">
        <v>76</v>
      </c>
      <c r="C272" s="19">
        <v>3</v>
      </c>
      <c r="D272" s="20"/>
      <c r="E272" s="164" t="s">
        <v>5</v>
      </c>
      <c r="F272" s="165"/>
      <c r="G272" s="166">
        <v>63</v>
      </c>
      <c r="H272" s="166" t="s">
        <v>268</v>
      </c>
      <c r="I272" s="172"/>
      <c r="J272" s="173"/>
      <c r="K272" s="173"/>
      <c r="L272" s="168"/>
      <c r="M272" s="169"/>
      <c r="N272" s="1"/>
      <c r="O272" s="1"/>
    </row>
    <row r="273" spans="2:15" ht="15">
      <c r="B273" s="18" t="s">
        <v>48</v>
      </c>
      <c r="C273" s="19">
        <v>3</v>
      </c>
      <c r="D273" s="20"/>
      <c r="E273" s="164" t="s">
        <v>3</v>
      </c>
      <c r="F273" s="165"/>
      <c r="G273" s="166">
        <v>36</v>
      </c>
      <c r="H273" s="166" t="s">
        <v>268</v>
      </c>
      <c r="I273" s="172"/>
      <c r="J273" s="173"/>
      <c r="K273" s="173"/>
      <c r="L273" s="168"/>
      <c r="M273" s="169"/>
      <c r="N273" s="1"/>
      <c r="O273" s="1"/>
    </row>
    <row r="274" spans="2:15" ht="15">
      <c r="B274" s="18" t="s">
        <v>193</v>
      </c>
      <c r="C274" s="19">
        <v>3</v>
      </c>
      <c r="D274" s="20"/>
      <c r="E274" s="164" t="s">
        <v>3</v>
      </c>
      <c r="F274" s="165"/>
      <c r="G274" s="166">
        <v>36</v>
      </c>
      <c r="H274" s="166" t="s">
        <v>268</v>
      </c>
      <c r="I274" s="172"/>
      <c r="J274" s="173"/>
      <c r="K274" s="173"/>
      <c r="L274" s="168"/>
      <c r="M274" s="169"/>
      <c r="N274" s="1"/>
      <c r="O274" s="1"/>
    </row>
    <row r="275" spans="2:15" ht="15">
      <c r="B275" s="18" t="s">
        <v>203</v>
      </c>
      <c r="C275" s="19">
        <v>3</v>
      </c>
      <c r="D275" s="20"/>
      <c r="E275" s="164" t="s">
        <v>7</v>
      </c>
      <c r="F275" s="165"/>
      <c r="G275" s="166">
        <v>27</v>
      </c>
      <c r="H275" s="166" t="s">
        <v>268</v>
      </c>
      <c r="I275" s="172"/>
      <c r="J275" s="173"/>
      <c r="K275" s="173"/>
      <c r="L275" s="168"/>
      <c r="M275" s="169"/>
      <c r="N275" s="1"/>
      <c r="O275" s="1"/>
    </row>
    <row r="276" spans="2:15" ht="15">
      <c r="B276" s="18" t="s">
        <v>143</v>
      </c>
      <c r="C276" s="19">
        <v>3</v>
      </c>
      <c r="D276" s="20"/>
      <c r="E276" s="164" t="s">
        <v>7</v>
      </c>
      <c r="F276" s="165"/>
      <c r="G276" s="166">
        <v>18</v>
      </c>
      <c r="H276" s="166" t="s">
        <v>268</v>
      </c>
      <c r="I276" s="172"/>
      <c r="J276" s="173"/>
      <c r="K276" s="173"/>
      <c r="L276" s="168"/>
      <c r="M276" s="169"/>
      <c r="N276" s="1"/>
      <c r="O276" s="1"/>
    </row>
    <row r="277" spans="2:15" ht="15">
      <c r="B277" s="18" t="s">
        <v>228</v>
      </c>
      <c r="C277" s="19">
        <v>3</v>
      </c>
      <c r="D277" s="20"/>
      <c r="E277" s="164" t="s">
        <v>9</v>
      </c>
      <c r="F277" s="165"/>
      <c r="G277" s="166">
        <v>28</v>
      </c>
      <c r="H277" s="166" t="s">
        <v>268</v>
      </c>
      <c r="I277" s="172"/>
      <c r="J277" s="173"/>
      <c r="K277" s="173"/>
      <c r="L277" s="168"/>
      <c r="M277" s="169"/>
      <c r="N277" s="1"/>
      <c r="O277" s="1"/>
    </row>
    <row r="278" spans="2:15" ht="15">
      <c r="B278" s="18" t="s">
        <v>85</v>
      </c>
      <c r="C278" s="19">
        <v>3</v>
      </c>
      <c r="D278" s="20"/>
      <c r="E278" s="164" t="s">
        <v>1</v>
      </c>
      <c r="F278" s="165"/>
      <c r="G278" s="166">
        <v>30</v>
      </c>
      <c r="H278" s="166" t="s">
        <v>267</v>
      </c>
      <c r="I278" s="172" t="s">
        <v>267</v>
      </c>
      <c r="J278" s="173"/>
      <c r="K278" s="173"/>
      <c r="L278" s="168"/>
      <c r="M278" s="169"/>
      <c r="N278" s="1"/>
      <c r="O278" s="1"/>
    </row>
    <row r="279" spans="2:15" ht="15">
      <c r="B279" s="18" t="s">
        <v>104</v>
      </c>
      <c r="C279" s="19">
        <v>3</v>
      </c>
      <c r="D279" s="20"/>
      <c r="E279" s="164" t="s">
        <v>1</v>
      </c>
      <c r="F279" s="165"/>
      <c r="G279" s="166">
        <v>45</v>
      </c>
      <c r="H279" s="166" t="s">
        <v>268</v>
      </c>
      <c r="I279" s="172"/>
      <c r="J279" s="173"/>
      <c r="K279" s="173"/>
      <c r="L279" s="168"/>
      <c r="M279" s="169"/>
      <c r="N279" s="1"/>
      <c r="O279" s="1"/>
    </row>
    <row r="280" spans="2:15" ht="15">
      <c r="B280" s="18" t="s">
        <v>204</v>
      </c>
      <c r="C280" s="19">
        <v>3</v>
      </c>
      <c r="D280" s="20"/>
      <c r="E280" s="164" t="s">
        <v>1</v>
      </c>
      <c r="F280" s="165"/>
      <c r="G280" s="166">
        <v>56</v>
      </c>
      <c r="H280" s="166" t="s">
        <v>268</v>
      </c>
      <c r="I280" s="172"/>
      <c r="J280" s="173"/>
      <c r="K280" s="173"/>
      <c r="L280" s="168"/>
      <c r="M280" s="169"/>
      <c r="N280" s="1"/>
      <c r="O280" s="1"/>
    </row>
    <row r="281" spans="2:15" ht="15">
      <c r="B281" s="18" t="s">
        <v>205</v>
      </c>
      <c r="C281" s="19">
        <v>3</v>
      </c>
      <c r="D281" s="20"/>
      <c r="E281" s="164" t="s">
        <v>1</v>
      </c>
      <c r="F281" s="165"/>
      <c r="G281" s="166">
        <v>61</v>
      </c>
      <c r="H281" s="166" t="s">
        <v>267</v>
      </c>
      <c r="I281" s="172" t="s">
        <v>268</v>
      </c>
      <c r="J281" s="173"/>
      <c r="K281" s="173"/>
      <c r="L281" s="168"/>
      <c r="M281" s="169"/>
      <c r="N281" s="1"/>
      <c r="O281" s="1"/>
    </row>
    <row r="282" spans="2:15" ht="15">
      <c r="B282" s="18" t="s">
        <v>108</v>
      </c>
      <c r="C282" s="19">
        <v>3</v>
      </c>
      <c r="D282" s="20"/>
      <c r="E282" s="164" t="s">
        <v>14</v>
      </c>
      <c r="F282" s="165"/>
      <c r="G282" s="166">
        <v>34</v>
      </c>
      <c r="H282" s="166" t="s">
        <v>268</v>
      </c>
      <c r="I282" s="172"/>
      <c r="J282" s="173"/>
      <c r="K282" s="173"/>
      <c r="L282" s="168"/>
      <c r="M282" s="169"/>
      <c r="N282" s="1"/>
      <c r="O282" s="1"/>
    </row>
    <row r="283" spans="2:15" ht="15">
      <c r="B283" s="18" t="s">
        <v>77</v>
      </c>
      <c r="C283" s="19">
        <v>2</v>
      </c>
      <c r="D283" s="20"/>
      <c r="E283" s="164" t="s">
        <v>5</v>
      </c>
      <c r="F283" s="165"/>
      <c r="G283" s="166">
        <v>30</v>
      </c>
      <c r="H283" s="166" t="s">
        <v>268</v>
      </c>
      <c r="I283" s="172"/>
      <c r="J283" s="173"/>
      <c r="K283" s="173"/>
      <c r="L283" s="168"/>
      <c r="M283" s="169"/>
      <c r="N283" s="1"/>
      <c r="O283" s="1"/>
    </row>
    <row r="284" spans="2:15" ht="15">
      <c r="B284" s="18" t="s">
        <v>168</v>
      </c>
      <c r="C284" s="19">
        <v>2</v>
      </c>
      <c r="D284" s="20"/>
      <c r="E284" s="164" t="s">
        <v>5</v>
      </c>
      <c r="F284" s="165"/>
      <c r="G284" s="166">
        <v>42</v>
      </c>
      <c r="H284" s="166" t="s">
        <v>267</v>
      </c>
      <c r="I284" s="172" t="s">
        <v>268</v>
      </c>
      <c r="J284" s="173"/>
      <c r="K284" s="173"/>
      <c r="L284" s="168"/>
      <c r="M284" s="169"/>
      <c r="N284" s="1"/>
      <c r="O284" s="1"/>
    </row>
    <row r="285" spans="2:15" ht="15">
      <c r="B285" s="18" t="s">
        <v>54</v>
      </c>
      <c r="C285" s="19">
        <v>2</v>
      </c>
      <c r="D285" s="20"/>
      <c r="E285" s="164" t="s">
        <v>3</v>
      </c>
      <c r="F285" s="165"/>
      <c r="G285" s="166">
        <v>26</v>
      </c>
      <c r="H285" s="166" t="s">
        <v>267</v>
      </c>
      <c r="I285" s="172" t="s">
        <v>267</v>
      </c>
      <c r="J285" s="173"/>
      <c r="K285" s="173"/>
      <c r="L285" s="168"/>
      <c r="M285" s="169"/>
      <c r="N285" s="1"/>
      <c r="O285" s="1"/>
    </row>
    <row r="286" spans="2:15" ht="15">
      <c r="B286" s="18" t="s">
        <v>148</v>
      </c>
      <c r="C286" s="19">
        <v>2</v>
      </c>
      <c r="D286" s="20"/>
      <c r="E286" s="164" t="s">
        <v>3</v>
      </c>
      <c r="F286" s="165"/>
      <c r="G286" s="166">
        <v>30</v>
      </c>
      <c r="H286" s="166" t="s">
        <v>267</v>
      </c>
      <c r="I286" s="172" t="s">
        <v>267</v>
      </c>
      <c r="J286" s="173"/>
      <c r="K286" s="173"/>
      <c r="L286" s="168"/>
      <c r="M286" s="169"/>
      <c r="N286" s="1"/>
      <c r="O286" s="1"/>
    </row>
    <row r="287" spans="2:15" ht="15">
      <c r="B287" s="18" t="s">
        <v>149</v>
      </c>
      <c r="C287" s="19">
        <v>2</v>
      </c>
      <c r="D287" s="20"/>
      <c r="E287" s="164" t="s">
        <v>3</v>
      </c>
      <c r="F287" s="165"/>
      <c r="G287" s="166">
        <v>30</v>
      </c>
      <c r="H287" s="166" t="s">
        <v>267</v>
      </c>
      <c r="I287" s="172" t="s">
        <v>267</v>
      </c>
      <c r="J287" s="173"/>
      <c r="K287" s="173"/>
      <c r="L287" s="168"/>
      <c r="M287" s="169"/>
      <c r="N287" s="1"/>
      <c r="O287" s="1"/>
    </row>
    <row r="288" spans="2:15" ht="15">
      <c r="B288" s="18" t="s">
        <v>188</v>
      </c>
      <c r="C288" s="19">
        <v>2</v>
      </c>
      <c r="D288" s="20"/>
      <c r="E288" s="164" t="s">
        <v>3</v>
      </c>
      <c r="F288" s="165"/>
      <c r="G288" s="166">
        <v>26</v>
      </c>
      <c r="H288" s="166" t="s">
        <v>267</v>
      </c>
      <c r="I288" s="172" t="s">
        <v>267</v>
      </c>
      <c r="J288" s="173"/>
      <c r="K288" s="173"/>
      <c r="L288" s="168"/>
      <c r="M288" s="169"/>
      <c r="N288" s="1"/>
      <c r="O288" s="1"/>
    </row>
    <row r="289" spans="2:15" ht="15">
      <c r="B289" s="18" t="s">
        <v>61</v>
      </c>
      <c r="C289" s="19">
        <v>2</v>
      </c>
      <c r="D289" s="20"/>
      <c r="E289" s="164" t="s">
        <v>7</v>
      </c>
      <c r="F289" s="165"/>
      <c r="G289" s="166">
        <v>42</v>
      </c>
      <c r="H289" s="166" t="s">
        <v>268</v>
      </c>
      <c r="I289" s="172"/>
      <c r="J289" s="173"/>
      <c r="K289" s="173"/>
      <c r="L289" s="168"/>
      <c r="M289" s="169"/>
      <c r="N289" s="1"/>
      <c r="O289" s="1"/>
    </row>
    <row r="290" spans="2:15" ht="15">
      <c r="B290" s="18" t="s">
        <v>22</v>
      </c>
      <c r="C290" s="19">
        <v>2</v>
      </c>
      <c r="D290" s="20"/>
      <c r="E290" s="164" t="s">
        <v>10</v>
      </c>
      <c r="F290" s="165"/>
      <c r="G290" s="166">
        <v>36</v>
      </c>
      <c r="H290" s="166" t="s">
        <v>268</v>
      </c>
      <c r="I290" s="172"/>
      <c r="J290" s="173"/>
      <c r="K290" s="173"/>
      <c r="L290" s="168"/>
      <c r="M290" s="169"/>
      <c r="N290" s="1"/>
      <c r="O290" s="1"/>
    </row>
    <row r="291" spans="2:15" ht="15">
      <c r="B291" s="18" t="s">
        <v>23</v>
      </c>
      <c r="C291" s="19">
        <v>2</v>
      </c>
      <c r="D291" s="20"/>
      <c r="E291" s="164" t="s">
        <v>10</v>
      </c>
      <c r="F291" s="165"/>
      <c r="G291" s="166">
        <v>36</v>
      </c>
      <c r="H291" s="166" t="s">
        <v>268</v>
      </c>
      <c r="I291" s="172"/>
      <c r="J291" s="173"/>
      <c r="K291" s="173"/>
      <c r="L291" s="168"/>
      <c r="M291" s="169"/>
      <c r="N291" s="1"/>
      <c r="O291" s="1"/>
    </row>
    <row r="292" spans="2:15" ht="15">
      <c r="B292" s="18" t="s">
        <v>164</v>
      </c>
      <c r="C292" s="19">
        <v>2</v>
      </c>
      <c r="D292" s="20"/>
      <c r="E292" s="164" t="s">
        <v>10</v>
      </c>
      <c r="F292" s="165"/>
      <c r="G292" s="166">
        <v>21</v>
      </c>
      <c r="H292" s="166" t="s">
        <v>268</v>
      </c>
      <c r="I292" s="172"/>
      <c r="J292" s="173"/>
      <c r="K292" s="173"/>
      <c r="L292" s="168"/>
      <c r="M292" s="169"/>
      <c r="N292" s="1"/>
      <c r="O292" s="1"/>
    </row>
    <row r="293" spans="2:15" ht="15">
      <c r="B293" s="18" t="s">
        <v>120</v>
      </c>
      <c r="C293" s="19">
        <v>2</v>
      </c>
      <c r="D293" s="20"/>
      <c r="E293" s="164" t="s">
        <v>9</v>
      </c>
      <c r="F293" s="165"/>
      <c r="G293" s="166">
        <v>28</v>
      </c>
      <c r="H293" s="166" t="s">
        <v>267</v>
      </c>
      <c r="I293" s="172" t="s">
        <v>268</v>
      </c>
      <c r="J293" s="168" t="s">
        <v>280</v>
      </c>
      <c r="K293" s="173"/>
      <c r="L293" s="168"/>
      <c r="M293" s="169"/>
      <c r="N293" s="1"/>
      <c r="O293" s="1"/>
    </row>
    <row r="294" spans="2:15" ht="15">
      <c r="B294" s="18" t="s">
        <v>145</v>
      </c>
      <c r="C294" s="19">
        <v>2</v>
      </c>
      <c r="D294" s="20"/>
      <c r="E294" s="164" t="s">
        <v>9</v>
      </c>
      <c r="F294" s="165"/>
      <c r="G294" s="166">
        <v>26</v>
      </c>
      <c r="H294" s="166" t="s">
        <v>268</v>
      </c>
      <c r="I294" s="172"/>
      <c r="J294" s="173"/>
      <c r="K294" s="173"/>
      <c r="L294" s="168"/>
      <c r="M294" s="169"/>
      <c r="N294" s="1"/>
      <c r="O294" s="1"/>
    </row>
    <row r="295" spans="2:15" ht="15">
      <c r="B295" s="18" t="s">
        <v>206</v>
      </c>
      <c r="C295" s="19">
        <v>2</v>
      </c>
      <c r="D295" s="20"/>
      <c r="E295" s="164" t="s">
        <v>12</v>
      </c>
      <c r="F295" s="165"/>
      <c r="G295" s="166">
        <v>28</v>
      </c>
      <c r="H295" s="166" t="s">
        <v>267</v>
      </c>
      <c r="I295" s="172" t="s">
        <v>268</v>
      </c>
      <c r="J295" s="173"/>
      <c r="K295" s="173"/>
      <c r="L295" s="168"/>
      <c r="M295" s="169"/>
      <c r="N295" s="1"/>
      <c r="O295" s="1"/>
    </row>
    <row r="296" spans="2:15" ht="15">
      <c r="B296" s="18" t="s">
        <v>84</v>
      </c>
      <c r="C296" s="19">
        <v>2</v>
      </c>
      <c r="D296" s="20"/>
      <c r="E296" s="164" t="s">
        <v>1</v>
      </c>
      <c r="F296" s="165"/>
      <c r="G296" s="166">
        <v>30</v>
      </c>
      <c r="H296" s="166" t="s">
        <v>267</v>
      </c>
      <c r="I296" s="172" t="s">
        <v>267</v>
      </c>
      <c r="J296" s="173"/>
      <c r="K296" s="173"/>
      <c r="L296" s="168"/>
      <c r="M296" s="169"/>
      <c r="N296" s="1"/>
      <c r="O296" s="1"/>
    </row>
    <row r="297" spans="2:15" ht="15">
      <c r="B297" s="18" t="s">
        <v>86</v>
      </c>
      <c r="C297" s="19">
        <v>2</v>
      </c>
      <c r="D297" s="20"/>
      <c r="E297" s="164" t="s">
        <v>1</v>
      </c>
      <c r="F297" s="165"/>
      <c r="G297" s="166">
        <v>57</v>
      </c>
      <c r="H297" s="166" t="s">
        <v>267</v>
      </c>
      <c r="I297" s="172" t="s">
        <v>267</v>
      </c>
      <c r="J297" s="173"/>
      <c r="K297" s="173"/>
      <c r="L297" s="174"/>
      <c r="M297" s="169"/>
      <c r="N297" s="1"/>
      <c r="O297" s="1"/>
    </row>
    <row r="298" spans="2:15" ht="15">
      <c r="B298" s="18" t="s">
        <v>103</v>
      </c>
      <c r="C298" s="19">
        <v>2</v>
      </c>
      <c r="D298" s="20"/>
      <c r="E298" s="164" t="s">
        <v>1</v>
      </c>
      <c r="F298" s="165"/>
      <c r="G298" s="166">
        <v>27</v>
      </c>
      <c r="H298" s="166" t="s">
        <v>267</v>
      </c>
      <c r="I298" s="172" t="s">
        <v>268</v>
      </c>
      <c r="J298" s="173"/>
      <c r="K298" s="173"/>
      <c r="L298" s="168"/>
      <c r="M298" s="169"/>
      <c r="N298" s="1"/>
      <c r="O298" s="1"/>
    </row>
    <row r="299" spans="2:15" ht="15">
      <c r="B299" s="18" t="s">
        <v>175</v>
      </c>
      <c r="C299" s="19">
        <v>2</v>
      </c>
      <c r="D299" s="20"/>
      <c r="E299" s="164" t="s">
        <v>1</v>
      </c>
      <c r="F299" s="165"/>
      <c r="G299" s="166">
        <v>74</v>
      </c>
      <c r="H299" s="166" t="s">
        <v>268</v>
      </c>
      <c r="I299" s="172"/>
      <c r="J299" s="173"/>
      <c r="K299" s="173"/>
      <c r="L299" s="168"/>
      <c r="M299" s="169"/>
      <c r="N299" s="1"/>
      <c r="O299" s="1"/>
    </row>
    <row r="300" spans="2:15" ht="15">
      <c r="B300" s="18" t="s">
        <v>19</v>
      </c>
      <c r="C300" s="19">
        <v>2</v>
      </c>
      <c r="D300" s="20"/>
      <c r="E300" s="164" t="s">
        <v>13</v>
      </c>
      <c r="F300" s="165"/>
      <c r="G300" s="166">
        <v>28</v>
      </c>
      <c r="H300" s="166" t="s">
        <v>268</v>
      </c>
      <c r="I300" s="172"/>
      <c r="J300" s="173"/>
      <c r="K300" s="173"/>
      <c r="L300" s="168"/>
      <c r="M300" s="169"/>
      <c r="N300" s="1"/>
      <c r="O300" s="1"/>
    </row>
    <row r="301" spans="2:15" ht="15">
      <c r="B301" s="18" t="s">
        <v>281</v>
      </c>
      <c r="C301" s="19">
        <v>2</v>
      </c>
      <c r="D301" s="20"/>
      <c r="E301" s="164" t="s">
        <v>7</v>
      </c>
      <c r="F301" s="165"/>
      <c r="G301" s="166">
        <v>54</v>
      </c>
      <c r="H301" s="166" t="s">
        <v>268</v>
      </c>
      <c r="I301" s="172"/>
      <c r="J301" s="173"/>
      <c r="K301" s="173"/>
      <c r="L301" s="168"/>
      <c r="M301" s="169"/>
      <c r="N301" s="1"/>
      <c r="O301" s="1"/>
    </row>
    <row r="302" spans="2:15" ht="15">
      <c r="B302" s="18" t="s">
        <v>75</v>
      </c>
      <c r="C302" s="19">
        <v>1</v>
      </c>
      <c r="D302" s="20"/>
      <c r="E302" s="164" t="s">
        <v>5</v>
      </c>
      <c r="F302" s="165"/>
      <c r="G302" s="166">
        <v>28</v>
      </c>
      <c r="H302" s="166" t="s">
        <v>267</v>
      </c>
      <c r="I302" s="172" t="s">
        <v>268</v>
      </c>
      <c r="J302" s="173"/>
      <c r="K302" s="173"/>
      <c r="L302" s="168"/>
      <c r="M302" s="169"/>
      <c r="N302" s="1"/>
      <c r="O302" s="1"/>
    </row>
    <row r="303" spans="2:15" ht="15">
      <c r="B303" s="18" t="s">
        <v>172</v>
      </c>
      <c r="C303" s="19">
        <v>1</v>
      </c>
      <c r="D303" s="20"/>
      <c r="E303" s="164" t="s">
        <v>5</v>
      </c>
      <c r="F303" s="165"/>
      <c r="G303" s="166">
        <v>38</v>
      </c>
      <c r="H303" s="166" t="s">
        <v>268</v>
      </c>
      <c r="I303" s="172"/>
      <c r="J303" s="173"/>
      <c r="K303" s="173"/>
      <c r="L303" s="168"/>
      <c r="M303" s="169"/>
      <c r="N303" s="1"/>
      <c r="O303" s="1"/>
    </row>
    <row r="304" spans="2:15" ht="15">
      <c r="B304" s="18" t="s">
        <v>179</v>
      </c>
      <c r="C304" s="19">
        <v>1</v>
      </c>
      <c r="D304" s="20"/>
      <c r="E304" s="164" t="s">
        <v>5</v>
      </c>
      <c r="F304" s="165"/>
      <c r="G304" s="166">
        <v>28</v>
      </c>
      <c r="H304" s="166" t="s">
        <v>268</v>
      </c>
      <c r="I304" s="172"/>
      <c r="J304" s="173"/>
      <c r="K304" s="173"/>
      <c r="L304" s="168"/>
      <c r="M304" s="169"/>
      <c r="N304" s="1"/>
      <c r="O304" s="1"/>
    </row>
    <row r="305" spans="2:15" ht="15">
      <c r="B305" s="18" t="s">
        <v>195</v>
      </c>
      <c r="C305" s="19">
        <v>1</v>
      </c>
      <c r="D305" s="20"/>
      <c r="E305" s="164" t="s">
        <v>3</v>
      </c>
      <c r="F305" s="165"/>
      <c r="G305" s="166">
        <v>30</v>
      </c>
      <c r="H305" s="166" t="s">
        <v>268</v>
      </c>
      <c r="I305" s="172"/>
      <c r="J305" s="173"/>
      <c r="K305" s="173"/>
      <c r="L305" s="168"/>
      <c r="M305" s="169"/>
      <c r="N305" s="1"/>
      <c r="O305" s="1"/>
    </row>
    <row r="306" spans="2:15" ht="15">
      <c r="B306" s="18" t="s">
        <v>47</v>
      </c>
      <c r="C306" s="19">
        <v>1</v>
      </c>
      <c r="D306" s="20"/>
      <c r="E306" s="164" t="s">
        <v>3</v>
      </c>
      <c r="F306" s="165"/>
      <c r="G306" s="166">
        <v>28</v>
      </c>
      <c r="H306" s="166" t="s">
        <v>267</v>
      </c>
      <c r="I306" s="172" t="s">
        <v>268</v>
      </c>
      <c r="J306" s="168" t="s">
        <v>278</v>
      </c>
      <c r="K306" s="173"/>
      <c r="L306" s="168"/>
      <c r="M306" s="169"/>
      <c r="N306" s="1"/>
      <c r="O306" s="1"/>
    </row>
    <row r="307" spans="2:15" ht="15">
      <c r="B307" s="18" t="s">
        <v>118</v>
      </c>
      <c r="C307" s="19">
        <v>1</v>
      </c>
      <c r="D307" s="20"/>
      <c r="E307" s="164" t="s">
        <v>3</v>
      </c>
      <c r="F307" s="165"/>
      <c r="G307" s="166">
        <v>31</v>
      </c>
      <c r="H307" s="166" t="s">
        <v>268</v>
      </c>
      <c r="I307" s="172"/>
      <c r="J307" s="173"/>
      <c r="K307" s="173"/>
      <c r="L307" s="168"/>
      <c r="M307" s="169"/>
      <c r="N307" s="1"/>
      <c r="O307" s="1"/>
    </row>
    <row r="308" spans="2:15" ht="15">
      <c r="B308" s="18" t="s">
        <v>131</v>
      </c>
      <c r="C308" s="19">
        <v>1</v>
      </c>
      <c r="D308" s="20"/>
      <c r="E308" s="164" t="s">
        <v>3</v>
      </c>
      <c r="F308" s="165"/>
      <c r="G308" s="166">
        <v>21</v>
      </c>
      <c r="H308" s="166" t="s">
        <v>268</v>
      </c>
      <c r="I308" s="172"/>
      <c r="J308" s="173"/>
      <c r="K308" s="173"/>
      <c r="L308" s="168"/>
      <c r="M308" s="169"/>
      <c r="N308" s="1"/>
      <c r="O308" s="1"/>
    </row>
    <row r="309" spans="2:15" ht="15">
      <c r="B309" s="18" t="s">
        <v>150</v>
      </c>
      <c r="C309" s="19">
        <v>1</v>
      </c>
      <c r="D309" s="20"/>
      <c r="E309" s="164" t="s">
        <v>3</v>
      </c>
      <c r="F309" s="165"/>
      <c r="G309" s="166">
        <v>28</v>
      </c>
      <c r="H309" s="166" t="s">
        <v>268</v>
      </c>
      <c r="I309" s="172"/>
      <c r="J309" s="173"/>
      <c r="K309" s="173"/>
      <c r="L309" s="168"/>
      <c r="M309" s="169"/>
      <c r="N309" s="1"/>
      <c r="O309" s="1"/>
    </row>
    <row r="310" spans="2:15" ht="15">
      <c r="B310" s="18" t="s">
        <v>156</v>
      </c>
      <c r="C310" s="19">
        <v>1</v>
      </c>
      <c r="D310" s="20"/>
      <c r="E310" s="164" t="s">
        <v>7</v>
      </c>
      <c r="F310" s="165"/>
      <c r="G310" s="166">
        <v>23</v>
      </c>
      <c r="H310" s="166" t="s">
        <v>268</v>
      </c>
      <c r="I310" s="172"/>
      <c r="J310" s="173"/>
      <c r="K310" s="173"/>
      <c r="L310" s="168"/>
      <c r="M310" s="169"/>
      <c r="N310" s="1"/>
      <c r="O310" s="1"/>
    </row>
    <row r="311" spans="2:15" ht="15">
      <c r="B311" s="18" t="s">
        <v>183</v>
      </c>
      <c r="C311" s="19">
        <v>1</v>
      </c>
      <c r="D311" s="20"/>
      <c r="E311" s="164" t="s">
        <v>7</v>
      </c>
      <c r="F311" s="165"/>
      <c r="G311" s="166">
        <v>28</v>
      </c>
      <c r="H311" s="166" t="s">
        <v>268</v>
      </c>
      <c r="I311" s="172"/>
      <c r="J311" s="173"/>
      <c r="K311" s="173"/>
      <c r="L311" s="168"/>
      <c r="M311" s="169"/>
      <c r="N311" s="1"/>
      <c r="O311" s="1"/>
    </row>
    <row r="312" spans="2:15" ht="15">
      <c r="B312" s="18" t="s">
        <v>33</v>
      </c>
      <c r="C312" s="19">
        <v>1</v>
      </c>
      <c r="D312" s="20"/>
      <c r="E312" s="164" t="s">
        <v>9</v>
      </c>
      <c r="F312" s="165"/>
      <c r="G312" s="166">
        <v>18</v>
      </c>
      <c r="H312" s="166" t="s">
        <v>268</v>
      </c>
      <c r="I312" s="172"/>
      <c r="J312" s="173"/>
      <c r="K312" s="173"/>
      <c r="L312" s="168"/>
      <c r="M312" s="169"/>
      <c r="N312" s="1"/>
      <c r="O312" s="1"/>
    </row>
    <row r="313" spans="2:15" ht="15">
      <c r="B313" s="18" t="s">
        <v>82</v>
      </c>
      <c r="C313" s="19">
        <v>1</v>
      </c>
      <c r="D313" s="20"/>
      <c r="E313" s="164" t="s">
        <v>12</v>
      </c>
      <c r="F313" s="165"/>
      <c r="G313" s="166">
        <v>30</v>
      </c>
      <c r="H313" s="166" t="s">
        <v>268</v>
      </c>
      <c r="I313" s="172"/>
      <c r="J313" s="173"/>
      <c r="K313" s="173"/>
      <c r="L313" s="168"/>
      <c r="M313" s="169"/>
      <c r="N313" s="1"/>
      <c r="O313" s="1"/>
    </row>
    <row r="314" spans="2:15" ht="15">
      <c r="B314" s="18" t="s">
        <v>98</v>
      </c>
      <c r="C314" s="19">
        <v>1</v>
      </c>
      <c r="D314" s="20"/>
      <c r="E314" s="164" t="s">
        <v>1</v>
      </c>
      <c r="F314" s="165"/>
      <c r="G314" s="166">
        <v>73</v>
      </c>
      <c r="H314" s="166" t="s">
        <v>268</v>
      </c>
      <c r="I314" s="172"/>
      <c r="J314" s="173"/>
      <c r="K314" s="173"/>
      <c r="L314" s="168"/>
      <c r="M314" s="169"/>
      <c r="N314" s="1"/>
      <c r="O314" s="1"/>
    </row>
    <row r="315" spans="2:15" ht="15">
      <c r="B315" s="18" t="s">
        <v>105</v>
      </c>
      <c r="C315" s="19">
        <v>1</v>
      </c>
      <c r="D315" s="20"/>
      <c r="E315" s="164" t="s">
        <v>1</v>
      </c>
      <c r="F315" s="165"/>
      <c r="G315" s="166">
        <v>52</v>
      </c>
      <c r="H315" s="166" t="s">
        <v>268</v>
      </c>
      <c r="I315" s="172"/>
      <c r="J315" s="173"/>
      <c r="K315" s="173"/>
      <c r="L315" s="168"/>
      <c r="M315" s="169"/>
      <c r="N315" s="1"/>
      <c r="O315" s="1"/>
    </row>
    <row r="316" spans="2:15" ht="15">
      <c r="B316" s="18" t="s">
        <v>138</v>
      </c>
      <c r="C316" s="19">
        <v>1</v>
      </c>
      <c r="D316" s="20"/>
      <c r="E316" s="164" t="s">
        <v>1</v>
      </c>
      <c r="F316" s="165"/>
      <c r="G316" s="166">
        <v>320</v>
      </c>
      <c r="H316" s="166" t="s">
        <v>268</v>
      </c>
      <c r="I316" s="172"/>
      <c r="J316" s="173"/>
      <c r="K316" s="173"/>
      <c r="L316" s="168"/>
      <c r="M316" s="169"/>
      <c r="N316" s="1"/>
      <c r="O316" s="1"/>
    </row>
    <row r="317" spans="2:15" ht="15">
      <c r="B317" s="18" t="s">
        <v>159</v>
      </c>
      <c r="C317" s="19">
        <v>1</v>
      </c>
      <c r="D317" s="20"/>
      <c r="E317" s="164" t="s">
        <v>1</v>
      </c>
      <c r="F317" s="165"/>
      <c r="G317" s="166">
        <v>38</v>
      </c>
      <c r="H317" s="166" t="s">
        <v>268</v>
      </c>
      <c r="I317" s="172"/>
      <c r="J317" s="173"/>
      <c r="K317" s="173"/>
      <c r="L317" s="168"/>
      <c r="M317" s="169"/>
      <c r="N317" s="1"/>
      <c r="O317" s="1"/>
    </row>
    <row r="318" spans="2:15" ht="15">
      <c r="B318" s="18" t="s">
        <v>169</v>
      </c>
      <c r="C318" s="19">
        <v>1</v>
      </c>
      <c r="D318" s="20"/>
      <c r="E318" s="164" t="s">
        <v>1</v>
      </c>
      <c r="F318" s="165"/>
      <c r="G318" s="166">
        <v>28</v>
      </c>
      <c r="H318" s="166" t="s">
        <v>268</v>
      </c>
      <c r="I318" s="172"/>
      <c r="J318" s="173"/>
      <c r="K318" s="173"/>
      <c r="L318" s="168"/>
      <c r="M318" s="169"/>
      <c r="N318" s="1"/>
      <c r="O318" s="1"/>
    </row>
    <row r="319" spans="2:15" ht="15">
      <c r="B319" s="18" t="s">
        <v>197</v>
      </c>
      <c r="C319" s="19">
        <v>1</v>
      </c>
      <c r="D319" s="20"/>
      <c r="E319" s="164" t="s">
        <v>1</v>
      </c>
      <c r="F319" s="165"/>
      <c r="G319" s="166">
        <v>55</v>
      </c>
      <c r="H319" s="166" t="s">
        <v>268</v>
      </c>
      <c r="I319" s="172"/>
      <c r="J319" s="173"/>
      <c r="K319" s="173"/>
      <c r="L319" s="168"/>
      <c r="M319" s="169"/>
      <c r="N319" s="1"/>
      <c r="O319" s="1"/>
    </row>
    <row r="320" spans="2:15" ht="15">
      <c r="B320" s="18" t="s">
        <v>192</v>
      </c>
      <c r="C320" s="19">
        <v>1</v>
      </c>
      <c r="D320" s="20"/>
      <c r="E320" s="164" t="s">
        <v>1</v>
      </c>
      <c r="F320" s="165"/>
      <c r="G320" s="166">
        <v>59</v>
      </c>
      <c r="H320" s="166" t="s">
        <v>274</v>
      </c>
      <c r="I320" s="172"/>
      <c r="J320" s="173"/>
      <c r="K320" s="173"/>
      <c r="L320" s="168"/>
      <c r="M320" s="169"/>
      <c r="N320" s="1"/>
      <c r="O320" s="1"/>
    </row>
    <row r="321" spans="2:15" ht="15">
      <c r="B321" s="18" t="s">
        <v>190</v>
      </c>
      <c r="C321" s="19">
        <v>1</v>
      </c>
      <c r="D321" s="20"/>
      <c r="E321" s="164" t="s">
        <v>3</v>
      </c>
      <c r="F321" s="165"/>
      <c r="G321" s="166">
        <v>28</v>
      </c>
      <c r="H321" s="166" t="s">
        <v>274</v>
      </c>
      <c r="I321" s="172"/>
      <c r="J321" s="173"/>
      <c r="K321" s="173"/>
      <c r="L321" s="168"/>
      <c r="M321" s="169"/>
      <c r="N321" s="1"/>
      <c r="O321" s="1"/>
    </row>
    <row r="322" spans="2:15" ht="15">
      <c r="B322" s="18" t="s">
        <v>70</v>
      </c>
      <c r="C322" s="19">
        <v>0</v>
      </c>
      <c r="D322" s="20"/>
      <c r="E322" s="164" t="s">
        <v>5</v>
      </c>
      <c r="F322" s="165"/>
      <c r="G322" s="166">
        <v>30</v>
      </c>
      <c r="H322" s="166" t="s">
        <v>268</v>
      </c>
      <c r="I322" s="172"/>
      <c r="J322" s="173"/>
      <c r="K322" s="173"/>
      <c r="L322" s="168"/>
      <c r="M322" s="169"/>
      <c r="N322" s="1"/>
      <c r="O322" s="1"/>
    </row>
    <row r="323" spans="2:15" ht="15">
      <c r="B323" s="18" t="s">
        <v>170</v>
      </c>
      <c r="C323" s="19">
        <v>0</v>
      </c>
      <c r="D323" s="20"/>
      <c r="E323" s="164" t="s">
        <v>5</v>
      </c>
      <c r="F323" s="165"/>
      <c r="G323" s="166">
        <v>30</v>
      </c>
      <c r="H323" s="166" t="s">
        <v>268</v>
      </c>
      <c r="I323" s="172"/>
      <c r="J323" s="173"/>
      <c r="K323" s="173"/>
      <c r="L323" s="168"/>
      <c r="M323" s="169"/>
      <c r="N323" s="1"/>
      <c r="O323" s="1"/>
    </row>
    <row r="324" spans="2:15" ht="15">
      <c r="B324" s="18" t="s">
        <v>53</v>
      </c>
      <c r="C324" s="19">
        <v>0</v>
      </c>
      <c r="D324" s="20"/>
      <c r="E324" s="164" t="s">
        <v>3</v>
      </c>
      <c r="F324" s="165"/>
      <c r="G324" s="166">
        <v>28</v>
      </c>
      <c r="H324" s="166" t="s">
        <v>268</v>
      </c>
      <c r="I324" s="172"/>
      <c r="J324" s="173"/>
      <c r="K324" s="173"/>
      <c r="L324" s="168"/>
      <c r="M324" s="169"/>
      <c r="N324" s="1"/>
      <c r="O324" s="1"/>
    </row>
    <row r="325" spans="2:15" ht="15">
      <c r="B325" s="18" t="s">
        <v>35</v>
      </c>
      <c r="C325" s="19">
        <v>0</v>
      </c>
      <c r="D325" s="20"/>
      <c r="E325" s="164" t="s">
        <v>3</v>
      </c>
      <c r="F325" s="165"/>
      <c r="G325" s="166">
        <v>30</v>
      </c>
      <c r="H325" s="166" t="s">
        <v>268</v>
      </c>
      <c r="I325" s="172"/>
      <c r="J325" s="173"/>
      <c r="K325" s="173"/>
      <c r="L325" s="168"/>
      <c r="M325" s="169"/>
      <c r="N325" s="1"/>
      <c r="O325" s="1"/>
    </row>
    <row r="326" spans="2:15" ht="15">
      <c r="B326" s="18" t="s">
        <v>126</v>
      </c>
      <c r="C326" s="19">
        <v>0</v>
      </c>
      <c r="D326" s="20"/>
      <c r="E326" s="164" t="s">
        <v>3</v>
      </c>
      <c r="F326" s="165"/>
      <c r="G326" s="166">
        <v>28</v>
      </c>
      <c r="H326" s="166" t="s">
        <v>268</v>
      </c>
      <c r="I326" s="172"/>
      <c r="J326" s="173"/>
      <c r="K326" s="173"/>
      <c r="L326" s="168"/>
      <c r="M326" s="169"/>
      <c r="N326" s="1"/>
      <c r="O326" s="1"/>
    </row>
    <row r="327" spans="2:15" ht="15">
      <c r="B327" s="18" t="s">
        <v>128</v>
      </c>
      <c r="C327" s="19">
        <v>0</v>
      </c>
      <c r="D327" s="20"/>
      <c r="E327" s="164" t="s">
        <v>3</v>
      </c>
      <c r="F327" s="165"/>
      <c r="G327" s="166">
        <v>28</v>
      </c>
      <c r="H327" s="166" t="s">
        <v>267</v>
      </c>
      <c r="I327" s="172" t="s">
        <v>268</v>
      </c>
      <c r="J327" s="173"/>
      <c r="K327" s="173"/>
      <c r="L327" s="168"/>
      <c r="M327" s="169"/>
      <c r="N327" s="1"/>
      <c r="O327" s="1"/>
    </row>
    <row r="328" spans="2:15" ht="15">
      <c r="B328" s="18" t="s">
        <v>147</v>
      </c>
      <c r="C328" s="19">
        <v>0</v>
      </c>
      <c r="D328" s="20"/>
      <c r="E328" s="164" t="s">
        <v>3</v>
      </c>
      <c r="F328" s="165"/>
      <c r="G328" s="166">
        <v>44</v>
      </c>
      <c r="H328" s="166" t="s">
        <v>268</v>
      </c>
      <c r="I328" s="172"/>
      <c r="J328" s="173"/>
      <c r="K328" s="173"/>
      <c r="L328" s="168"/>
      <c r="M328" s="169"/>
      <c r="N328" s="1"/>
      <c r="O328" s="1"/>
    </row>
    <row r="329" spans="2:15" ht="15">
      <c r="B329" s="18" t="s">
        <v>171</v>
      </c>
      <c r="C329" s="19">
        <v>0</v>
      </c>
      <c r="D329" s="20"/>
      <c r="E329" s="164" t="s">
        <v>3</v>
      </c>
      <c r="F329" s="165"/>
      <c r="G329" s="166">
        <v>42</v>
      </c>
      <c r="H329" s="166" t="s">
        <v>267</v>
      </c>
      <c r="I329" s="172" t="s">
        <v>272</v>
      </c>
      <c r="J329" s="173"/>
      <c r="K329" s="173"/>
      <c r="L329" s="168"/>
      <c r="M329" s="169"/>
      <c r="N329" s="1"/>
      <c r="O329" s="1"/>
    </row>
    <row r="330" spans="2:15" ht="15">
      <c r="B330" s="18" t="s">
        <v>176</v>
      </c>
      <c r="C330" s="19">
        <v>0</v>
      </c>
      <c r="D330" s="20"/>
      <c r="E330" s="164" t="s">
        <v>3</v>
      </c>
      <c r="F330" s="165"/>
      <c r="G330" s="166">
        <v>14</v>
      </c>
      <c r="H330" s="166" t="s">
        <v>267</v>
      </c>
      <c r="I330" s="172" t="s">
        <v>268</v>
      </c>
      <c r="J330" s="173"/>
      <c r="K330" s="173"/>
      <c r="L330" s="168"/>
      <c r="M330" s="169"/>
      <c r="N330" s="1"/>
      <c r="O330" s="1"/>
    </row>
    <row r="331" spans="2:15" ht="15">
      <c r="B331" s="18" t="s">
        <v>185</v>
      </c>
      <c r="C331" s="19">
        <v>0</v>
      </c>
      <c r="D331" s="20"/>
      <c r="E331" s="164" t="s">
        <v>3</v>
      </c>
      <c r="F331" s="165"/>
      <c r="G331" s="166">
        <v>28</v>
      </c>
      <c r="H331" s="166" t="s">
        <v>268</v>
      </c>
      <c r="I331" s="172"/>
      <c r="J331" s="173"/>
      <c r="K331" s="173"/>
      <c r="L331" s="168"/>
      <c r="M331" s="169"/>
      <c r="N331" s="1"/>
      <c r="O331" s="1"/>
    </row>
    <row r="332" spans="2:15" ht="15">
      <c r="B332" s="18" t="s">
        <v>191</v>
      </c>
      <c r="C332" s="19">
        <v>0</v>
      </c>
      <c r="D332" s="20"/>
      <c r="E332" s="164" t="s">
        <v>3</v>
      </c>
      <c r="F332" s="165"/>
      <c r="G332" s="166">
        <v>41</v>
      </c>
      <c r="H332" s="166" t="s">
        <v>274</v>
      </c>
      <c r="I332" s="172"/>
      <c r="J332" s="173"/>
      <c r="K332" s="173"/>
      <c r="L332" s="168"/>
      <c r="M332" s="169"/>
      <c r="N332" s="1"/>
      <c r="O332" s="1"/>
    </row>
    <row r="333" spans="2:15" ht="15">
      <c r="B333" s="18" t="s">
        <v>122</v>
      </c>
      <c r="C333" s="19">
        <v>0</v>
      </c>
      <c r="D333" s="20"/>
      <c r="E333" s="164" t="s">
        <v>7</v>
      </c>
      <c r="F333" s="165"/>
      <c r="G333" s="166">
        <v>63</v>
      </c>
      <c r="H333" s="166" t="s">
        <v>268</v>
      </c>
      <c r="I333" s="172"/>
      <c r="J333" s="173"/>
      <c r="K333" s="173"/>
      <c r="L333" s="168"/>
      <c r="M333" s="169"/>
      <c r="N333" s="1"/>
      <c r="O333" s="1"/>
    </row>
    <row r="334" spans="2:15" ht="15">
      <c r="B334" s="18" t="s">
        <v>123</v>
      </c>
      <c r="C334" s="19">
        <v>0</v>
      </c>
      <c r="D334" s="20"/>
      <c r="E334" s="164" t="s">
        <v>7</v>
      </c>
      <c r="F334" s="165"/>
      <c r="G334" s="166">
        <v>48</v>
      </c>
      <c r="H334" s="166" t="s">
        <v>268</v>
      </c>
      <c r="I334" s="172"/>
      <c r="J334" s="173"/>
      <c r="K334" s="173"/>
      <c r="L334" s="168"/>
      <c r="M334" s="169"/>
      <c r="N334" s="1"/>
      <c r="O334" s="1"/>
    </row>
    <row r="335" spans="2:15" ht="15">
      <c r="B335" s="18" t="s">
        <v>124</v>
      </c>
      <c r="C335" s="19">
        <v>0</v>
      </c>
      <c r="D335" s="20"/>
      <c r="E335" s="164" t="s">
        <v>7</v>
      </c>
      <c r="F335" s="165"/>
      <c r="G335" s="166">
        <v>41</v>
      </c>
      <c r="H335" s="166" t="s">
        <v>268</v>
      </c>
      <c r="I335" s="172"/>
      <c r="J335" s="173"/>
      <c r="K335" s="173"/>
      <c r="L335" s="168"/>
      <c r="M335" s="169"/>
      <c r="N335" s="1"/>
      <c r="O335" s="1"/>
    </row>
    <row r="336" spans="2:15" ht="15">
      <c r="B336" s="18" t="s">
        <v>194</v>
      </c>
      <c r="C336" s="19">
        <v>0</v>
      </c>
      <c r="D336" s="20"/>
      <c r="E336" s="164" t="s">
        <v>7</v>
      </c>
      <c r="F336" s="165"/>
      <c r="G336" s="166">
        <v>28</v>
      </c>
      <c r="H336" s="166" t="s">
        <v>268</v>
      </c>
      <c r="I336" s="172"/>
      <c r="J336" s="173"/>
      <c r="K336" s="173"/>
      <c r="L336" s="168"/>
      <c r="M336" s="169"/>
      <c r="N336" s="1"/>
      <c r="O336" s="1"/>
    </row>
    <row r="337" spans="2:15" ht="15">
      <c r="B337" s="18" t="s">
        <v>25</v>
      </c>
      <c r="C337" s="19">
        <v>0</v>
      </c>
      <c r="D337" s="20"/>
      <c r="E337" s="164" t="s">
        <v>10</v>
      </c>
      <c r="F337" s="165"/>
      <c r="G337" s="166">
        <v>50</v>
      </c>
      <c r="H337" s="166" t="s">
        <v>267</v>
      </c>
      <c r="I337" s="172" t="s">
        <v>268</v>
      </c>
      <c r="J337" s="168" t="s">
        <v>279</v>
      </c>
      <c r="K337" s="173"/>
      <c r="L337" s="168"/>
      <c r="M337" s="169"/>
      <c r="N337" s="1"/>
      <c r="O337" s="1"/>
    </row>
    <row r="338" spans="2:15" ht="15">
      <c r="B338" s="18" t="s">
        <v>80</v>
      </c>
      <c r="C338" s="19">
        <v>0</v>
      </c>
      <c r="D338" s="20"/>
      <c r="E338" s="164" t="s">
        <v>12</v>
      </c>
      <c r="F338" s="165"/>
      <c r="G338" s="166">
        <v>27</v>
      </c>
      <c r="H338" s="166" t="s">
        <v>268</v>
      </c>
      <c r="I338" s="172"/>
      <c r="J338" s="168"/>
      <c r="K338" s="173"/>
      <c r="L338" s="168"/>
      <c r="M338" s="169"/>
      <c r="N338" s="1"/>
      <c r="O338" s="1"/>
    </row>
    <row r="339" spans="2:15" ht="15">
      <c r="B339" s="18" t="s">
        <v>83</v>
      </c>
      <c r="C339" s="19">
        <v>0</v>
      </c>
      <c r="D339" s="20"/>
      <c r="E339" s="164" t="s">
        <v>1</v>
      </c>
      <c r="F339" s="165"/>
      <c r="G339" s="166">
        <v>57</v>
      </c>
      <c r="H339" s="166" t="s">
        <v>268</v>
      </c>
      <c r="I339" s="172"/>
      <c r="J339" s="168"/>
      <c r="K339" s="173"/>
      <c r="L339" s="168"/>
      <c r="M339" s="169"/>
      <c r="N339" s="1"/>
      <c r="O339" s="1"/>
    </row>
    <row r="340" spans="2:15" ht="15">
      <c r="B340" s="18" t="s">
        <v>90</v>
      </c>
      <c r="C340" s="19">
        <v>0</v>
      </c>
      <c r="D340" s="20"/>
      <c r="E340" s="164" t="s">
        <v>1</v>
      </c>
      <c r="F340" s="165"/>
      <c r="G340" s="166">
        <v>48</v>
      </c>
      <c r="H340" s="166" t="s">
        <v>267</v>
      </c>
      <c r="I340" s="172" t="s">
        <v>268</v>
      </c>
      <c r="J340" s="168" t="s">
        <v>279</v>
      </c>
      <c r="K340" s="173"/>
      <c r="L340" s="168"/>
      <c r="M340" s="169"/>
      <c r="N340" s="1"/>
      <c r="O340" s="1"/>
    </row>
    <row r="341" spans="2:15" ht="15">
      <c r="B341" s="18" t="s">
        <v>93</v>
      </c>
      <c r="C341" s="19">
        <v>0</v>
      </c>
      <c r="D341" s="20"/>
      <c r="E341" s="164" t="s">
        <v>1</v>
      </c>
      <c r="F341" s="165"/>
      <c r="G341" s="166">
        <v>44</v>
      </c>
      <c r="H341" s="166" t="s">
        <v>268</v>
      </c>
      <c r="I341" s="172"/>
      <c r="J341" s="168"/>
      <c r="K341" s="173"/>
      <c r="L341" s="168"/>
      <c r="M341" s="169"/>
      <c r="N341" s="1"/>
      <c r="O341" s="1"/>
    </row>
    <row r="342" spans="2:15" ht="15">
      <c r="B342" s="18" t="s">
        <v>94</v>
      </c>
      <c r="C342" s="19">
        <v>0</v>
      </c>
      <c r="D342" s="20"/>
      <c r="E342" s="164" t="s">
        <v>1</v>
      </c>
      <c r="F342" s="165"/>
      <c r="G342" s="166">
        <v>41</v>
      </c>
      <c r="H342" s="166" t="s">
        <v>267</v>
      </c>
      <c r="I342" s="172" t="s">
        <v>268</v>
      </c>
      <c r="J342" s="168" t="s">
        <v>279</v>
      </c>
      <c r="K342" s="173"/>
      <c r="L342" s="168"/>
      <c r="M342" s="169"/>
      <c r="N342" s="1"/>
      <c r="O342" s="1"/>
    </row>
    <row r="343" spans="2:15" ht="15">
      <c r="B343" s="18" t="s">
        <v>100</v>
      </c>
      <c r="C343" s="19">
        <v>0</v>
      </c>
      <c r="D343" s="20"/>
      <c r="E343" s="164" t="s">
        <v>1</v>
      </c>
      <c r="F343" s="165"/>
      <c r="G343" s="166">
        <v>61</v>
      </c>
      <c r="H343" s="166" t="s">
        <v>268</v>
      </c>
      <c r="I343" s="172"/>
      <c r="J343" s="173"/>
      <c r="K343" s="173"/>
      <c r="L343" s="168"/>
      <c r="M343" s="169"/>
      <c r="N343" s="1"/>
      <c r="O343" s="1"/>
    </row>
    <row r="344" spans="2:15" ht="15">
      <c r="B344" s="18" t="s">
        <v>114</v>
      </c>
      <c r="C344" s="19">
        <v>0</v>
      </c>
      <c r="D344" s="20"/>
      <c r="E344" s="164" t="s">
        <v>1</v>
      </c>
      <c r="F344" s="165"/>
      <c r="G344" s="166">
        <v>39</v>
      </c>
      <c r="H344" s="166" t="s">
        <v>268</v>
      </c>
      <c r="I344" s="172"/>
      <c r="J344" s="173"/>
      <c r="K344" s="173"/>
      <c r="L344" s="168"/>
      <c r="M344" s="169"/>
      <c r="N344" s="1"/>
      <c r="O344" s="1"/>
    </row>
    <row r="345" spans="2:15" ht="15">
      <c r="B345" s="18" t="s">
        <v>152</v>
      </c>
      <c r="C345" s="19">
        <v>0</v>
      </c>
      <c r="D345" s="20"/>
      <c r="E345" s="164" t="s">
        <v>1</v>
      </c>
      <c r="F345" s="165"/>
      <c r="G345" s="166">
        <v>74</v>
      </c>
      <c r="H345" s="166" t="s">
        <v>268</v>
      </c>
      <c r="I345" s="172"/>
      <c r="J345" s="173"/>
      <c r="K345" s="173"/>
      <c r="L345" s="168"/>
      <c r="M345" s="169"/>
      <c r="N345" s="1"/>
      <c r="O345" s="1"/>
    </row>
    <row r="346" spans="12:15" ht="15">
      <c r="L346" s="1"/>
      <c r="M346" s="1"/>
      <c r="N346" s="1"/>
      <c r="O346" s="1"/>
    </row>
    <row r="347" spans="2:15" ht="15.75">
      <c r="B347" s="108" t="s">
        <v>260</v>
      </c>
      <c r="L347" s="1"/>
      <c r="M347" s="1"/>
      <c r="N347" s="1"/>
      <c r="O347" s="1"/>
    </row>
    <row r="348" spans="2:15" ht="15.75">
      <c r="B348" s="117" t="s">
        <v>262</v>
      </c>
      <c r="L348" s="1"/>
      <c r="M348" s="1"/>
      <c r="N348" s="1"/>
      <c r="O348" s="1"/>
    </row>
    <row r="349" spans="2:15" ht="15.75">
      <c r="B349" s="108" t="s">
        <v>263</v>
      </c>
      <c r="L349" s="1"/>
      <c r="M349" s="1"/>
      <c r="N349" s="1"/>
      <c r="O349" s="1"/>
    </row>
    <row r="385" spans="29:39" ht="15">
      <c r="AC385" s="1"/>
      <c r="AD385" s="1"/>
      <c r="AE385" s="1"/>
      <c r="AF385" s="10"/>
      <c r="AG385" s="10"/>
      <c r="AH385" s="10"/>
      <c r="AI385" s="1"/>
      <c r="AJ385" s="12"/>
      <c r="AK385" s="12"/>
      <c r="AL385" s="12"/>
      <c r="AM385" s="1"/>
    </row>
    <row r="386" spans="29:39" ht="15">
      <c r="AC386" s="1"/>
      <c r="AD386" s="1"/>
      <c r="AE386" s="1"/>
      <c r="AF386" s="10"/>
      <c r="AG386" s="10"/>
      <c r="AH386" s="10"/>
      <c r="AI386" s="1"/>
      <c r="AJ386" s="12"/>
      <c r="AK386" s="12"/>
      <c r="AL386" s="12"/>
      <c r="AM386" s="1"/>
    </row>
    <row r="387" spans="29:39" ht="15">
      <c r="AC387" s="1"/>
      <c r="AD387" s="1"/>
      <c r="AE387" s="1"/>
      <c r="AF387" s="10"/>
      <c r="AG387" s="10"/>
      <c r="AH387" s="10"/>
      <c r="AI387" s="1"/>
      <c r="AJ387" s="12"/>
      <c r="AK387" s="12"/>
      <c r="AL387" s="12"/>
      <c r="AM387" s="1"/>
    </row>
    <row r="388" spans="32:38" ht="15">
      <c r="AF388" s="10"/>
      <c r="AG388" s="10"/>
      <c r="AH388" s="10"/>
      <c r="AJ388" s="21"/>
      <c r="AK388" s="21"/>
      <c r="AL388" s="21"/>
    </row>
    <row r="389" spans="32:38" ht="15">
      <c r="AF389" s="10"/>
      <c r="AG389" s="10"/>
      <c r="AH389" s="10"/>
      <c r="AJ389" s="21"/>
      <c r="AK389" s="21"/>
      <c r="AL389" s="21"/>
    </row>
    <row r="390" spans="32:38" ht="15">
      <c r="AF390" s="10"/>
      <c r="AG390" s="10"/>
      <c r="AH390" s="10"/>
      <c r="AJ390" s="21"/>
      <c r="AK390" s="21"/>
      <c r="AL390" s="21"/>
    </row>
    <row r="391" spans="32:38" ht="15">
      <c r="AF391" s="10"/>
      <c r="AG391" s="10"/>
      <c r="AH391" s="10"/>
      <c r="AJ391" s="21"/>
      <c r="AK391" s="21"/>
      <c r="AL391" s="21"/>
    </row>
    <row r="392" spans="32:38" ht="15">
      <c r="AF392" s="10"/>
      <c r="AG392" s="10"/>
      <c r="AH392" s="10"/>
      <c r="AJ392" s="21"/>
      <c r="AK392" s="21"/>
      <c r="AL392" s="21"/>
    </row>
    <row r="393" spans="32:38" ht="15">
      <c r="AF393" s="10"/>
      <c r="AG393" s="10"/>
      <c r="AH393" s="10"/>
      <c r="AJ393" s="21"/>
      <c r="AK393" s="21"/>
      <c r="AL393" s="21"/>
    </row>
    <row r="394" spans="32:38" ht="15">
      <c r="AF394" s="10"/>
      <c r="AG394" s="10"/>
      <c r="AH394" s="10"/>
      <c r="AJ394" s="21"/>
      <c r="AK394" s="21"/>
      <c r="AL394" s="21"/>
    </row>
    <row r="395" spans="32:38" ht="15">
      <c r="AF395" s="10"/>
      <c r="AG395" s="10"/>
      <c r="AH395" s="10"/>
      <c r="AJ395" s="21"/>
      <c r="AK395" s="21"/>
      <c r="AL395" s="21"/>
    </row>
    <row r="396" spans="32:38" ht="15">
      <c r="AF396" s="10"/>
      <c r="AG396" s="10"/>
      <c r="AH396" s="10"/>
      <c r="AJ396" s="21"/>
      <c r="AK396" s="21"/>
      <c r="AL396" s="21"/>
    </row>
    <row r="397" spans="32:38" ht="15">
      <c r="AF397" s="10"/>
      <c r="AG397" s="10"/>
      <c r="AH397" s="10"/>
      <c r="AJ397" s="21"/>
      <c r="AK397" s="21"/>
      <c r="AL397" s="21"/>
    </row>
    <row r="398" spans="32:38" ht="15">
      <c r="AF398" s="10"/>
      <c r="AG398" s="10"/>
      <c r="AH398" s="10"/>
      <c r="AJ398" s="21"/>
      <c r="AK398" s="21"/>
      <c r="AL398" s="21"/>
    </row>
    <row r="399" spans="32:38" ht="15">
      <c r="AF399" s="10"/>
      <c r="AG399" s="10"/>
      <c r="AH399" s="10"/>
      <c r="AJ399" s="21"/>
      <c r="AK399" s="21"/>
      <c r="AL399" s="21"/>
    </row>
    <row r="400" spans="32:38" ht="15">
      <c r="AF400" s="10"/>
      <c r="AG400" s="10"/>
      <c r="AH400" s="10"/>
      <c r="AJ400" s="21"/>
      <c r="AK400" s="21"/>
      <c r="AL400" s="21"/>
    </row>
    <row r="401" spans="33:38" ht="15">
      <c r="AG401" s="10"/>
      <c r="AH401" s="10"/>
      <c r="AJ401" s="21"/>
      <c r="AK401" s="21"/>
      <c r="AL401" s="21"/>
    </row>
    <row r="402" spans="33:38" ht="15">
      <c r="AG402" s="10"/>
      <c r="AH402" s="10"/>
      <c r="AJ402" s="21"/>
      <c r="AK402" s="21"/>
      <c r="AL402" s="21"/>
    </row>
    <row r="403" spans="33:38" ht="15">
      <c r="AG403" s="10"/>
      <c r="AH403" s="10"/>
      <c r="AJ403" s="21"/>
      <c r="AK403" s="21"/>
      <c r="AL403" s="21"/>
    </row>
    <row r="404" spans="33:38" ht="15">
      <c r="AG404" s="10"/>
      <c r="AH404" s="10"/>
      <c r="AJ404" s="21"/>
      <c r="AK404" s="21"/>
      <c r="AL404" s="21"/>
    </row>
    <row r="405" spans="36:38" ht="15">
      <c r="AJ405" s="21"/>
      <c r="AK405" s="21"/>
      <c r="AL405" s="21"/>
    </row>
    <row r="406" spans="36:38" ht="15">
      <c r="AJ406" s="21"/>
      <c r="AK406" s="21"/>
      <c r="AL406" s="21"/>
    </row>
    <row r="407" spans="36:38" ht="15">
      <c r="AJ407" s="21"/>
      <c r="AK407" s="21"/>
      <c r="AL407" s="21"/>
    </row>
    <row r="408" spans="36:38" ht="15">
      <c r="AJ408" s="21"/>
      <c r="AK408" s="21"/>
      <c r="AL408" s="21"/>
    </row>
    <row r="409" spans="36:38" ht="15">
      <c r="AJ409" s="21"/>
      <c r="AK409" s="21"/>
      <c r="AL409" s="21"/>
    </row>
    <row r="410" spans="36:38" ht="15">
      <c r="AJ410" s="21"/>
      <c r="AK410" s="21"/>
      <c r="AL410" s="21"/>
    </row>
    <row r="411" spans="36:38" ht="15">
      <c r="AJ411" s="21"/>
      <c r="AK411" s="21"/>
      <c r="AL411" s="21"/>
    </row>
    <row r="412" spans="6:38" ht="15">
      <c r="F412" s="10"/>
      <c r="G412" s="10"/>
      <c r="H412" s="10"/>
      <c r="I412"/>
      <c r="AJ412" s="21"/>
      <c r="AK412" s="21"/>
      <c r="AL412" s="21"/>
    </row>
    <row r="413" spans="6:38" ht="15">
      <c r="F413" s="10"/>
      <c r="G413" s="10"/>
      <c r="H413" s="10"/>
      <c r="I413"/>
      <c r="AJ413" s="21"/>
      <c r="AK413" s="21"/>
      <c r="AL413" s="21"/>
    </row>
    <row r="414" spans="6:38" ht="15">
      <c r="F414" s="10"/>
      <c r="G414" s="10"/>
      <c r="H414" s="10"/>
      <c r="I414"/>
      <c r="AJ414" s="21"/>
      <c r="AK414" s="21"/>
      <c r="AL414" s="21"/>
    </row>
    <row r="415" spans="6:38" ht="15">
      <c r="F415" s="10"/>
      <c r="G415" s="10"/>
      <c r="H415" s="10"/>
      <c r="I415"/>
      <c r="AJ415" s="21"/>
      <c r="AK415" s="21"/>
      <c r="AL415" s="21"/>
    </row>
    <row r="416" spans="6:38" ht="15">
      <c r="F416" s="10"/>
      <c r="G416" s="10"/>
      <c r="H416" s="10"/>
      <c r="I416"/>
      <c r="AJ416" s="21"/>
      <c r="AK416" s="21"/>
      <c r="AL416" s="21"/>
    </row>
    <row r="417" spans="6:38" ht="15">
      <c r="F417" s="10"/>
      <c r="G417" s="10"/>
      <c r="H417" s="10"/>
      <c r="I417"/>
      <c r="AJ417" s="21"/>
      <c r="AK417" s="21"/>
      <c r="AL417" s="21"/>
    </row>
    <row r="418" spans="6:38" ht="15">
      <c r="F418" s="10"/>
      <c r="G418" s="10"/>
      <c r="H418" s="10"/>
      <c r="I418"/>
      <c r="AJ418" s="21"/>
      <c r="AK418" s="21"/>
      <c r="AL418" s="21"/>
    </row>
    <row r="419" spans="6:38" ht="15">
      <c r="F419" s="10"/>
      <c r="G419" s="10"/>
      <c r="I419"/>
      <c r="AJ419" s="21"/>
      <c r="AK419" s="21"/>
      <c r="AL419" s="21"/>
    </row>
    <row r="420" spans="6:38" ht="15">
      <c r="F420" s="10"/>
      <c r="G420" s="10"/>
      <c r="I420"/>
      <c r="AJ420" s="21"/>
      <c r="AK420" s="21"/>
      <c r="AL420" s="21"/>
    </row>
    <row r="421" spans="6:38" ht="15">
      <c r="F421" s="10"/>
      <c r="G421" s="10"/>
      <c r="I421"/>
      <c r="AJ421" s="21"/>
      <c r="AK421" s="21"/>
      <c r="AL421" s="21"/>
    </row>
    <row r="422" spans="6:38" ht="15">
      <c r="F422" s="10"/>
      <c r="G422" s="10"/>
      <c r="I422"/>
      <c r="AJ422" s="21"/>
      <c r="AK422" s="21"/>
      <c r="AL422" s="21"/>
    </row>
    <row r="423" spans="6:36" ht="15">
      <c r="F423" s="10"/>
      <c r="G423" s="10"/>
      <c r="I423"/>
      <c r="AI423" s="21"/>
      <c r="AJ423" s="21"/>
    </row>
    <row r="424" spans="6:36" ht="15">
      <c r="F424" s="10"/>
      <c r="G424" s="10"/>
      <c r="I424"/>
      <c r="AI424" s="21"/>
      <c r="AJ424" s="21"/>
    </row>
    <row r="425" spans="6:36" ht="15">
      <c r="F425" s="10"/>
      <c r="G425" s="10"/>
      <c r="I425"/>
      <c r="AI425" s="21"/>
      <c r="AJ425" s="21"/>
    </row>
    <row r="426" spans="6:36" ht="15">
      <c r="F426" s="10"/>
      <c r="G426" s="10"/>
      <c r="I426"/>
      <c r="AI426" s="21"/>
      <c r="AJ426" s="21"/>
    </row>
    <row r="427" spans="6:36" ht="15">
      <c r="F427" s="10"/>
      <c r="G427" s="10"/>
      <c r="I427"/>
      <c r="AI427" s="21"/>
      <c r="AJ427" s="21"/>
    </row>
    <row r="428" spans="6:36" ht="15">
      <c r="F428" s="10"/>
      <c r="G428" s="10"/>
      <c r="I428"/>
      <c r="AI428" s="21"/>
      <c r="AJ428" s="21"/>
    </row>
    <row r="429" spans="6:36" ht="15">
      <c r="F429" s="10"/>
      <c r="G429" s="10"/>
      <c r="I429"/>
      <c r="AI429" s="21"/>
      <c r="AJ429" s="21"/>
    </row>
    <row r="430" spans="3:36" ht="15">
      <c r="C430" s="10"/>
      <c r="D430" s="10"/>
      <c r="E430" s="10"/>
      <c r="F430" s="10"/>
      <c r="G430" s="10"/>
      <c r="I430"/>
      <c r="AI430" s="21"/>
      <c r="AJ430" s="21"/>
    </row>
    <row r="431" spans="9:36" ht="15">
      <c r="I431"/>
      <c r="AI431" s="21"/>
      <c r="AJ431" s="21"/>
    </row>
    <row r="432" spans="9:36" ht="15">
      <c r="I432"/>
      <c r="AI432" s="21"/>
      <c r="AJ432" s="21"/>
    </row>
    <row r="433" spans="9:36" ht="15">
      <c r="I433"/>
      <c r="AI433" s="21"/>
      <c r="AJ433" s="21"/>
    </row>
    <row r="434" spans="9:36" ht="15">
      <c r="I434"/>
      <c r="AI434" s="21"/>
      <c r="AJ434" s="21"/>
    </row>
    <row r="435" spans="9:36" ht="15">
      <c r="I435"/>
      <c r="AI435" s="21"/>
      <c r="AJ435" s="21"/>
    </row>
    <row r="436" spans="9:36" ht="15">
      <c r="I436"/>
      <c r="AI436" s="21"/>
      <c r="AJ436" s="21"/>
    </row>
    <row r="437" spans="9:36" ht="15">
      <c r="I437"/>
      <c r="AI437" s="21"/>
      <c r="AJ437" s="21"/>
    </row>
    <row r="438" spans="9:36" ht="15">
      <c r="I438"/>
      <c r="AI438" s="10"/>
      <c r="AJ438" s="21"/>
    </row>
    <row r="439" spans="9:36" ht="15">
      <c r="I439"/>
      <c r="AI439" s="10"/>
      <c r="AJ439" s="21"/>
    </row>
    <row r="440" spans="9:35" ht="15">
      <c r="I440"/>
      <c r="AI440" s="10"/>
    </row>
    <row r="441" spans="9:35" ht="15">
      <c r="I441"/>
      <c r="AI441" s="10"/>
    </row>
    <row r="442" spans="9:35" ht="15">
      <c r="I442"/>
      <c r="AI442" s="10"/>
    </row>
    <row r="443" spans="9:35" ht="15">
      <c r="I443"/>
      <c r="AI443" s="10"/>
    </row>
    <row r="444" spans="9:35" ht="15">
      <c r="I444"/>
      <c r="AI444" s="10"/>
    </row>
    <row r="445" spans="9:35" ht="15">
      <c r="I445"/>
      <c r="AI445" s="10"/>
    </row>
    <row r="446" spans="9:35" ht="15">
      <c r="I446"/>
      <c r="AI446" s="10"/>
    </row>
    <row r="447" spans="9:35" ht="15">
      <c r="I447"/>
      <c r="AI447" s="10"/>
    </row>
    <row r="448" spans="9:35" ht="15">
      <c r="I448"/>
      <c r="AI448" s="10"/>
    </row>
    <row r="449" spans="9:35" ht="15">
      <c r="I449"/>
      <c r="AI449" s="10"/>
    </row>
    <row r="450" ht="15">
      <c r="I450"/>
    </row>
    <row r="451" ht="15">
      <c r="I451"/>
    </row>
    <row r="452" ht="15">
      <c r="I452"/>
    </row>
    <row r="453" ht="15">
      <c r="I453"/>
    </row>
    <row r="454" ht="15">
      <c r="I454"/>
    </row>
    <row r="455" ht="15">
      <c r="I455"/>
    </row>
    <row r="456" ht="15">
      <c r="I456"/>
    </row>
    <row r="457" ht="15">
      <c r="I457"/>
    </row>
    <row r="458" ht="15">
      <c r="I458"/>
    </row>
    <row r="459" ht="15">
      <c r="I459"/>
    </row>
    <row r="460" ht="15">
      <c r="I460"/>
    </row>
    <row r="461" ht="15">
      <c r="I461"/>
    </row>
    <row r="462" ht="15">
      <c r="I462"/>
    </row>
    <row r="463" ht="15">
      <c r="I463"/>
    </row>
    <row r="464" ht="15">
      <c r="I464"/>
    </row>
    <row r="465" ht="15">
      <c r="I465"/>
    </row>
    <row r="466" ht="15">
      <c r="I466"/>
    </row>
    <row r="467" ht="15">
      <c r="I467"/>
    </row>
    <row r="468" ht="15">
      <c r="I468"/>
    </row>
    <row r="469" ht="15">
      <c r="I469"/>
    </row>
    <row r="470" ht="15">
      <c r="I470"/>
    </row>
    <row r="471" ht="15">
      <c r="I471"/>
    </row>
    <row r="472" ht="15">
      <c r="I472"/>
    </row>
  </sheetData>
  <sheetProtection/>
  <hyperlinks>
    <hyperlink ref="C2" r:id="rId1" display="Evaluatie bij kabinetsstandpunt internetconsultatie"/>
    <hyperlink ref="B3" r:id="rId2" display="© Sargasso 2013"/>
    <hyperlink ref="C4" r:id="rId3" display="Internetconsultatie.nl"/>
    <hyperlink ref="B5" location="Internetconsultatie!A1" display="&lt;&lt; terug naar samenvatting"/>
    <hyperlink ref="B347" location="Details!A1" display="terug naar boven"/>
    <hyperlink ref="B349" location="Internetconsultatie!A1" display="terug naar samenvatting"/>
    <hyperlink ref="E17" location="klik_hier_voor_rangschikking_consultaties_naar_aantal_reacties_en_evaluaties" display="klik hier voor rangschikking consultaties naar aantal reacties en evaluaties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Jonge</dc:creator>
  <cp:keywords/>
  <dc:description/>
  <cp:lastModifiedBy>de Jonge</cp:lastModifiedBy>
  <dcterms:created xsi:type="dcterms:W3CDTF">2013-02-11T21:28:40Z</dcterms:created>
  <dcterms:modified xsi:type="dcterms:W3CDTF">2013-03-03T20:25:15Z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